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J:\procurement_baa_rfp\WIP - NOT PUBLIC\21-1950 Victim Notification System\Proposals\Information Strategies\"/>
    </mc:Choice>
  </mc:AlternateContent>
  <xr:revisionPtr revIDLastSave="0" documentId="8_{62F77C99-D327-47E9-AB44-140795F4F3B5}" xr6:coauthVersionLast="45" xr6:coauthVersionMax="45" xr10:uidLastSave="{00000000-0000-0000-0000-000000000000}"/>
  <bookViews>
    <workbookView xWindow="-120" yWindow="-120" windowWidth="20730" windowHeight="11160" tabRatio="857" activeTab="8" xr2:uid="{00000000-000D-0000-FFFF-FFFF00000000}"/>
  </bookViews>
  <sheets>
    <sheet name="TOC" sheetId="1" r:id="rId1"/>
    <sheet name="Total Cost Summary" sheetId="2" r:id="rId2"/>
    <sheet name="Milestones" sheetId="3" r:id="rId3"/>
    <sheet name="Software_Hardware" sheetId="4" r:id="rId4"/>
    <sheet name="Rate Card" sheetId="8" r:id="rId5"/>
    <sheet name="Cost Assumptions" sheetId="7" r:id="rId6"/>
    <sheet name="Optional Services" sheetId="5" r:id="rId7"/>
    <sheet name="Cost Proposal Narrative" sheetId="9" r:id="rId8"/>
    <sheet name="Cost Savings Opportunities" sheetId="6" r:id="rId9"/>
  </sheets>
  <definedNames>
    <definedName name="_xlnm.Print_Area" localSheetId="0">TOC!$A$1:$C$31</definedName>
    <definedName name="Z_1A9BEE79_E8E6_40E4_9641_A5A20CCAAC0B_.wvu.PrintArea" localSheetId="0" hidden="1">TOC!$A$1:$C$31</definedName>
    <definedName name="Z_8A016BEE_0A38_4157_8969_1BE2B4195976_.wvu.PrintArea" localSheetId="0" hidden="1">TOC!$A$1:$C$31</definedName>
  </definedNames>
  <calcPr calcId="191029"/>
  <customWorkbookViews>
    <customWorkbookView name="John E. Helmer IV | IDOA - Personal View" guid="{8A016BEE-0A38-4157-8969-1BE2B4195976}" mergeInterval="0" personalView="1" maximized="1" xWindow="-8" yWindow="-8" windowWidth="1936" windowHeight="1056" tabRatio="857" activeSheetId="3" showComments="commIndAndComment"/>
    <customWorkbookView name="RimmeleDW - Personal View" guid="{1A9BEE79-E8E6-40E4-9641-A5A20CCAAC0B}" mergeInterval="0" personalView="1" maximized="1" xWindow="-8" yWindow="-8" windowWidth="1936" windowHeight="1154"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6" i="2" l="1"/>
  <c r="F54" i="4" l="1"/>
  <c r="N49" i="4" l="1"/>
  <c r="N50" i="4"/>
  <c r="N51" i="4"/>
  <c r="N52" i="4"/>
  <c r="N53" i="4"/>
  <c r="M55" i="4" l="1"/>
  <c r="L55" i="4"/>
  <c r="N35" i="4"/>
  <c r="D29" i="3" l="1"/>
  <c r="B9" i="2" s="1"/>
  <c r="A1" i="2" l="1"/>
  <c r="N48" i="4" l="1"/>
  <c r="N47" i="4"/>
  <c r="N46" i="4"/>
  <c r="N45" i="4"/>
  <c r="I19" i="2"/>
  <c r="N40" i="4"/>
  <c r="N39" i="4"/>
  <c r="N38" i="4"/>
  <c r="N37" i="4"/>
  <c r="N36" i="4"/>
  <c r="M41" i="4"/>
  <c r="I18" i="2" s="1"/>
  <c r="A12" i="2"/>
  <c r="A11" i="2"/>
  <c r="A10" i="2"/>
  <c r="A9" i="2"/>
  <c r="A8" i="2"/>
  <c r="L41" i="4"/>
  <c r="H18" i="2" s="1"/>
  <c r="K41" i="4"/>
  <c r="G18" i="2" s="1"/>
  <c r="D66" i="3" l="1"/>
  <c r="D52" i="3"/>
  <c r="D46" i="3"/>
  <c r="D37" i="3"/>
  <c r="D13" i="3"/>
  <c r="K55" i="4" l="1"/>
  <c r="G19" i="2" s="1"/>
  <c r="B3" i="6"/>
  <c r="A3" i="6"/>
  <c r="A2" i="6"/>
  <c r="A1" i="6"/>
  <c r="B3" i="7"/>
  <c r="A3" i="7"/>
  <c r="A2" i="7"/>
  <c r="A1" i="7"/>
  <c r="B3" i="9"/>
  <c r="A3" i="9"/>
  <c r="A2" i="9"/>
  <c r="A1" i="9"/>
  <c r="B3" i="5"/>
  <c r="A3" i="5"/>
  <c r="A2" i="5"/>
  <c r="A1" i="5"/>
  <c r="B3" i="8"/>
  <c r="A3" i="8"/>
  <c r="A2" i="8"/>
  <c r="A1" i="8"/>
  <c r="B3" i="2"/>
  <c r="A3" i="2"/>
  <c r="A2" i="2"/>
  <c r="B3" i="3"/>
  <c r="A3" i="3"/>
  <c r="A2" i="3"/>
  <c r="A1" i="3"/>
  <c r="B3" i="4"/>
  <c r="A3" i="4"/>
  <c r="A2" i="4"/>
  <c r="A1" i="4"/>
  <c r="N54" i="4" l="1"/>
  <c r="F55" i="4"/>
  <c r="B19" i="2" s="1"/>
  <c r="I41" i="4"/>
  <c r="E18" i="2" s="1"/>
  <c r="H41" i="4"/>
  <c r="D18" i="2" s="1"/>
  <c r="G41" i="4"/>
  <c r="C18" i="2" s="1"/>
  <c r="F41" i="4"/>
  <c r="B18" i="2" s="1"/>
  <c r="B20" i="2" l="1"/>
  <c r="B8" i="2"/>
  <c r="B10" i="2"/>
  <c r="B11" i="2"/>
  <c r="B12" i="2"/>
  <c r="D80" i="3"/>
  <c r="D94" i="3"/>
  <c r="D108" i="3"/>
  <c r="D122" i="3"/>
  <c r="D136" i="3"/>
  <c r="D150" i="3"/>
  <c r="G55" i="4"/>
  <c r="C19" i="2" s="1"/>
  <c r="H55" i="4"/>
  <c r="D19" i="2" s="1"/>
  <c r="J41" i="4"/>
  <c r="F18" i="2" s="1"/>
  <c r="I55" i="4"/>
  <c r="E19" i="2" s="1"/>
  <c r="N41" i="4" l="1"/>
  <c r="H19" i="2"/>
  <c r="H20" i="2" s="1"/>
  <c r="H23" i="2" s="1"/>
  <c r="E20" i="2"/>
  <c r="E23" i="2" s="1"/>
  <c r="J55" i="4"/>
  <c r="D20" i="2"/>
  <c r="D23" i="2" s="1"/>
  <c r="B13" i="2"/>
  <c r="B23" i="2" s="1"/>
  <c r="C20" i="2"/>
  <c r="C23" i="2" s="1"/>
  <c r="G20" i="2" l="1"/>
  <c r="G23" i="2" s="1"/>
  <c r="F19" i="2"/>
  <c r="F20" i="2" s="1"/>
  <c r="F23" i="2" s="1"/>
  <c r="I20" i="2"/>
  <c r="I23" i="2" s="1"/>
  <c r="N55" i="4"/>
  <c r="J18" i="2"/>
  <c r="J19" i="2" l="1"/>
  <c r="J23" i="2"/>
  <c r="J20" i="2"/>
</calcChain>
</file>

<file path=xl/sharedStrings.xml><?xml version="1.0" encoding="utf-8"?>
<sst xmlns="http://schemas.openxmlformats.org/spreadsheetml/2006/main" count="513" uniqueCount="292">
  <si>
    <t xml:space="preserve">Respondent: </t>
  </si>
  <si>
    <t>General Cost Proposal Guidelines:</t>
  </si>
  <si>
    <t>Worksheet Title / Hyperlink</t>
  </si>
  <si>
    <t>Description</t>
  </si>
  <si>
    <t>Instructions</t>
  </si>
  <si>
    <t>Total Cost Summary</t>
  </si>
  <si>
    <t>Milestones</t>
  </si>
  <si>
    <t>Software_Hardware</t>
  </si>
  <si>
    <t>Software_Hardware worksheet lists the software and hardware purchases, details regarding software and hardware, as well as the associated maintenance costs.</t>
  </si>
  <si>
    <t>Infrastructure, Software, Hardware, and associated maintenance costs should be entered in the year they will occur on this worksheet. Software and Hardware costs are separate from milestones and can be invoiced at the time of delivery.</t>
  </si>
  <si>
    <t>Rate Card</t>
  </si>
  <si>
    <t>Optional Services</t>
  </si>
  <si>
    <t>Cost Proposal Narrative</t>
  </si>
  <si>
    <t>A brief narrative in support of each Cost Proposal worksheet.</t>
  </si>
  <si>
    <t>Cost Assumptions</t>
  </si>
  <si>
    <t>Cost Savings Opportunities</t>
  </si>
  <si>
    <t>RETURN TO TABLE OF CONTENTS</t>
  </si>
  <si>
    <t>Cost Category</t>
  </si>
  <si>
    <t xml:space="preserve"> Total Milestone Costs/Hours</t>
  </si>
  <si>
    <t>Year 1</t>
  </si>
  <si>
    <t>Year 2</t>
  </si>
  <si>
    <t>Year 3</t>
  </si>
  <si>
    <t>Year 4</t>
  </si>
  <si>
    <t>Year 5</t>
  </si>
  <si>
    <t>Total All Years</t>
  </si>
  <si>
    <t>Total Software _Hardware Costs</t>
  </si>
  <si>
    <t>Total Costs</t>
  </si>
  <si>
    <t>Total Bid Amount:</t>
  </si>
  <si>
    <t>Expected Payment Month:</t>
  </si>
  <si>
    <t>Deliverable ID</t>
  </si>
  <si>
    <t>Deliverable Type</t>
  </si>
  <si>
    <t>Deliverable Name</t>
  </si>
  <si>
    <t>Cost</t>
  </si>
  <si>
    <t>Milestone Totals:</t>
  </si>
  <si>
    <t>Year 1 - MILESTONE 7</t>
  </si>
  <si>
    <t>Year 1 - MILESTONE 8</t>
  </si>
  <si>
    <t>Year 1 - MILESTONE 9</t>
  </si>
  <si>
    <t>Year 1 - MILESTONE 10</t>
  </si>
  <si>
    <t>Year 1 - MILESTONE 11</t>
  </si>
  <si>
    <t>Year 1 - MILESTONE 12</t>
  </si>
  <si>
    <t>Notes:</t>
  </si>
  <si>
    <t>Hardware and Software Specifications:</t>
  </si>
  <si>
    <t>Software and Hardware One Time Costs</t>
  </si>
  <si>
    <t>Item #</t>
  </si>
  <si>
    <t>Item Type (HW, SW, License, Asset, Other)</t>
  </si>
  <si>
    <t>Per Unit Cost</t>
  </si>
  <si>
    <t>Quantity</t>
  </si>
  <si>
    <t>Total One-time Costs</t>
  </si>
  <si>
    <t>Hardware and Software Specifications</t>
  </si>
  <si>
    <t>Hardware or Software Item</t>
  </si>
  <si>
    <t>Environment (e.g., Develop-ment, Test, Training, Production)</t>
  </si>
  <si>
    <t>Manufacturer and Origin</t>
  </si>
  <si>
    <t>License Type
(e.g., enterprise, per user, per server)</t>
  </si>
  <si>
    <t xml:space="preserve">
Brand Name</t>
  </si>
  <si>
    <t>Module Name</t>
  </si>
  <si>
    <t>Version
Number</t>
  </si>
  <si>
    <t>Utility/ Systems Mgmt Software, DBMS, Data Warehouse,  Other</t>
  </si>
  <si>
    <t>Detailed Description
(e.g., functionality, purpose)</t>
  </si>
  <si>
    <t>Operating System</t>
  </si>
  <si>
    <t>Earliest Proposed Purchase Date</t>
  </si>
  <si>
    <t>Total Ongoing Costs</t>
  </si>
  <si>
    <t>Role</t>
  </si>
  <si>
    <t>Hourly Rate* used in Cost Calculations</t>
  </si>
  <si>
    <t>*Hourly rate is the Fully Burdened Billing Rate</t>
  </si>
  <si>
    <t>Change Orders:</t>
  </si>
  <si>
    <t>Overall Cost Assumptions, Conditions and Constraints</t>
  </si>
  <si>
    <t>Hardware, Software, or License Item 
(include version number where applicable)</t>
  </si>
  <si>
    <r>
      <t xml:space="preserve">This Microsoft Excel Cost Proposal Template contains multiple worksheets designed to provide an understanding of the costing models used by the  Respondent. Use of this Cost Proposal Template is essential to IDOC for proposal evaluation, and it is essential that the Respondent use this form in preparing its pricing in response to this RFP. This Cost Proposal Workbook must be completed in its entirety and be provided as part of the Proposal and it is the responsibility of the Respondent to ensure worksheet calculations are correct.
</t>
    </r>
    <r>
      <rPr>
        <b/>
        <u/>
        <sz val="11"/>
        <rFont val="Calibri"/>
        <family val="2"/>
        <scheme val="minor"/>
      </rPr>
      <t xml:space="preserve">
Please supply requested information in only the yellow-shaded areas, throughout the worksheets.</t>
    </r>
  </si>
  <si>
    <t>The Milestone worksheet details how the Respondent requests payment throughout the Project based on deliverable submission. The milestones will have to be accepted by IDOC prior to payment.</t>
  </si>
  <si>
    <t>Enter the roles/rates utilized by the  Respondent when determining the cost proposal.</t>
  </si>
  <si>
    <t xml:space="preserve">The Cost Assumptions worksheet provides direction on how to list overall assumptions made by the  Respondent when completing the cost proposal. </t>
  </si>
  <si>
    <t>Optional Services Summary Costs</t>
  </si>
  <si>
    <t>• All costs associated with the purchase, delivery, installation, inspection, licenses, and production of the Infrastructure Hardware and Software components must be entered.
• If the Respondent does not enter a separate line item for a specific Software license then the State will assume the Software Cost includes any and all licensing costs.  
• Costs must include proposed licensing that covers all proposed environments (e.g., Development, Test, Training, Production, and Disaster Recovery).
• The State reserves the right to procure any of the listed hardware and software through their own sources (e.g., State Quantity Purchase Agreement) for the Respondent to use for the proposed solution.
• There is no obligation for the State to purchase any or all the listed hardware and software. If the State purchases only a portion of any hardware and software, the unit cost will still be offered to the State.</t>
  </si>
  <si>
    <t>• List the proposed software manufacturer, brand name, and version number for the items being proposed.  
• Itemize all Packaged Software Items considered to be required as an integral part of the Respondent's solution (e.g., Utility/System Management Software, Database Management System (DBMS), Business Rules Engine, Enterprise Service Bus, Other).</t>
  </si>
  <si>
    <t>Total Software_Hardware Cost Summary</t>
  </si>
  <si>
    <t>Project Management Plan and Schedule</t>
  </si>
  <si>
    <t>Configuration Plan</t>
  </si>
  <si>
    <t>Customization Plan</t>
  </si>
  <si>
    <t>Training Plan</t>
  </si>
  <si>
    <t>Training Materials</t>
  </si>
  <si>
    <t>End-user Training Complete</t>
  </si>
  <si>
    <t>Project Close-out Report</t>
  </si>
  <si>
    <t>Combined Costs  - Total One-time and Ongoing Costs</t>
  </si>
  <si>
    <t>Software and Hardware Ongoing Costs</t>
  </si>
  <si>
    <t>System Interface Plan</t>
  </si>
  <si>
    <t>Implementation Project Plan, to include:</t>
  </si>
  <si>
    <t>Application Environment Plan</t>
  </si>
  <si>
    <t>Detailed Implementation Cutover Plan</t>
  </si>
  <si>
    <t>Disaster Recovery Plan</t>
  </si>
  <si>
    <t>Cutover Completion Status Report</t>
  </si>
  <si>
    <t>Configuration Completion Report</t>
  </si>
  <si>
    <t>Customization Completion Report</t>
  </si>
  <si>
    <t>System Interface Completion Report</t>
  </si>
  <si>
    <t>Testing Completion Report</t>
  </si>
  <si>
    <t>Testing and Quality Assurance Plan</t>
  </si>
  <si>
    <t>Phase 1 - Project Initiation</t>
  </si>
  <si>
    <t>Phase 2 - Solution Installation, Configuration, Customization</t>
  </si>
  <si>
    <t>2.1.1</t>
  </si>
  <si>
    <t>2.1.2</t>
  </si>
  <si>
    <t>2.1.3</t>
  </si>
  <si>
    <t>Phase 3 - Training</t>
  </si>
  <si>
    <t>Phase 4 - Production Implementation and Post Go-live Support</t>
  </si>
  <si>
    <t>Phase 5 - Project Closure</t>
  </si>
  <si>
    <t>Year 6</t>
  </si>
  <si>
    <t>Year 7</t>
  </si>
  <si>
    <t xml:space="preserve"> Item</t>
  </si>
  <si>
    <t>Year 8</t>
  </si>
  <si>
    <t>• Provide proposed ongoing costs for project years 1-8.  
• Respondent may insert additional rows as required. It is the responsibility of the Respondent to ensure spreadsheet calculations are correct.  
• Ownership of all hardware/software, associated warranty, and maintenance documents purchased by the Respondent will need to be transferred to the State during the project. 
• The Respondent must provide the State with all documentation related to software purchases including, but not limited to invoices, packing slips, license agreements, and other details that may be required for audit and accounting at the time of delivery.</t>
  </si>
  <si>
    <t>Software and Hardware Ongoing Costs:</t>
  </si>
  <si>
    <t xml:space="preserve">Software and Hardware One Time Costs:
</t>
  </si>
  <si>
    <t>Note for Software and Hardware One Time Costs table and the Software and Hardward Ongoing Costs:</t>
  </si>
  <si>
    <t xml:space="preserve">By entering a $0 cost, you are affirming that there will be no additional licensing, subscription, or maintenance cost to the State related to that item when your proposed solution is implemented, and that you will be responsible for any additional costs that arise pertaining to that item. </t>
  </si>
  <si>
    <t>Include in the tables below information on all the software and hardware required for your proposed solution, over a eight-year period.</t>
  </si>
  <si>
    <t>Total Software/Hardware One Time Costs</t>
  </si>
  <si>
    <t>Total Software/Hardware Ongoing Costs</t>
  </si>
  <si>
    <r>
      <t xml:space="preserve">Total Cost Summary worksheet sums the milestone/deliverable costs with the software and hardware costs. The Respondent will be scored on the total combined costs, specifically cell </t>
    </r>
    <r>
      <rPr>
        <sz val="11"/>
        <color rgb="FFFF0000"/>
        <rFont val="Calibri"/>
        <family val="2"/>
        <scheme val="minor"/>
      </rPr>
      <t>E26</t>
    </r>
    <r>
      <rPr>
        <sz val="11"/>
        <color theme="1"/>
        <rFont val="Calibri"/>
        <family val="2"/>
        <scheme val="minor"/>
      </rPr>
      <t xml:space="preserve"> on the Total Cost Summary worksheet.</t>
    </r>
  </si>
  <si>
    <t>Total Implementation Milestone Cost Summary</t>
  </si>
  <si>
    <t>Milestone costs and hours will flow from the Milestones worksheet, and Software and Hardware costs will flow from the Software_Hardware worksheet. Verify that totals match on all three worksheets.</t>
  </si>
  <si>
    <t>Expected Payment Timeframe:</t>
  </si>
  <si>
    <t>These rates will be utilized for change orders over the eight year project.</t>
  </si>
  <si>
    <t>The Rate Card worksheet is a list of all the roles utilized by the  Respondent on the Project (not including optional services) at the rate used when calculating the cost proposal.</t>
  </si>
  <si>
    <t>See instructions in the Cost Assumptions worksheet</t>
  </si>
  <si>
    <t>Desired Requirement</t>
  </si>
  <si>
    <t xml:space="preserve">All deliverables should be included in a milestone. If the  Respondent wishes to repeat a deliverable (e.g, weekly status report), make that clear by numbering the deliverable after its name in the milestones created. Add the cost and hours for each deliverable in the milestone. The milestones should flow with the  Respondent's proposed project schedule. The  Respondent should also add specific assumptions for each milestone in the Cost Assumptions worksheet.
</t>
  </si>
  <si>
    <t>The Respondent should provide a brief narrative in support of each Milestone, Software_Hardware item, and Optional Service item.  The narrative should be focused on clarifying how the proposed prices correspond directly to the Respondent's Technical Proposal. 
Please include the requested information below.</t>
  </si>
  <si>
    <t xml:space="preserve">The respondent should list and describe as part of its Cost Proposal any special cost assumptions, conditions, and/or constraints relative to, or which impact, the prices presented in the Cost proposal worksheets.  It is of particular importance to describe any assumptions made by the respondent in the development of the respondent's Technical Proposal that have a material impact on price. Assumptions, conditions or constraints that conflict with the RFP requirements are not acceptable. 
</t>
  </si>
  <si>
    <t>See instructions in the Cost Proposal Narrative worksheet</t>
  </si>
  <si>
    <t>This section allows the  Respondent to propose creative solutions or operational savings to the overall project.
This is optional to complete and is not mandatory.</t>
  </si>
  <si>
    <t>Please propose creative solutions or operational savings to the overall project.
This is optional to complete and is not mandatory. Please include any information desired below.</t>
  </si>
  <si>
    <t>See instructions in the Cost Savings Opportunities worksheet</t>
  </si>
  <si>
    <t>Optional Services worksheet provides an area to place the costs of any optional services or system components.</t>
  </si>
  <si>
    <t>Please provide any additional details in the worksheet or as an exhibit to the cost proposal.</t>
  </si>
  <si>
    <t>Attachment D Cost Proposal</t>
  </si>
  <si>
    <r>
      <t>RFP</t>
    </r>
    <r>
      <rPr>
        <b/>
        <sz val="12"/>
        <color rgb="FFFF0000"/>
        <rFont val="Calibri"/>
        <family val="2"/>
        <scheme val="minor"/>
      </rPr>
      <t xml:space="preserve"> </t>
    </r>
    <r>
      <rPr>
        <b/>
        <sz val="12"/>
        <rFont val="Calibri"/>
        <family val="2"/>
        <scheme val="minor"/>
      </rPr>
      <t>21-1950</t>
    </r>
    <r>
      <rPr>
        <b/>
        <sz val="12"/>
        <color theme="1"/>
        <rFont val="Calibri"/>
        <family val="2"/>
        <scheme val="minor"/>
      </rPr>
      <t xml:space="preserve"> IDOC Statewide Victim Notification System</t>
    </r>
  </si>
  <si>
    <t>Kickoff</t>
  </si>
  <si>
    <t>Requirements Elaboration/Validation</t>
  </si>
  <si>
    <t>PM</t>
  </si>
  <si>
    <t>PM/Docum.</t>
  </si>
  <si>
    <t>Tech</t>
  </si>
  <si>
    <t>2.11.1</t>
  </si>
  <si>
    <t>User Acceptance Testing Support</t>
  </si>
  <si>
    <t>Go-Live</t>
  </si>
  <si>
    <t>Docum.</t>
  </si>
  <si>
    <t>Information Strategies, d/b/a/ InfoStrat</t>
  </si>
  <si>
    <t>11/16/20 - 12/14/20</t>
  </si>
  <si>
    <t>12/16/20 - 4/22/21</t>
  </si>
  <si>
    <t>1/4/21 - 3/18/21</t>
  </si>
  <si>
    <t>12/16/20 - 5/4/21</t>
  </si>
  <si>
    <t>SAVIN360 Subject Matter Expert</t>
  </si>
  <si>
    <t>Engagement Manager</t>
  </si>
  <si>
    <t>Scrum Master</t>
  </si>
  <si>
    <t>Trainer</t>
  </si>
  <si>
    <t>Test Lead</t>
  </si>
  <si>
    <t>Test Analyst</t>
  </si>
  <si>
    <t>Dynamics 365 Developer (Senior)</t>
  </si>
  <si>
    <t>Dynamics 365 Developer (Mid)</t>
  </si>
  <si>
    <t>Project Manager</t>
  </si>
  <si>
    <t>Dynamics 365 Business Analyst</t>
  </si>
  <si>
    <t>Technical Writer</t>
  </si>
  <si>
    <t>Data Analyst</t>
  </si>
  <si>
    <t>$10,000 - $15,000</t>
  </si>
  <si>
    <r>
      <rPr>
        <b/>
        <sz val="10"/>
        <color theme="1"/>
        <rFont val="Arial"/>
        <family val="2"/>
      </rPr>
      <t>Marketing Option 2:</t>
    </r>
    <r>
      <rPr>
        <sz val="10"/>
        <color theme="1"/>
        <rFont val="Arial"/>
        <family val="2"/>
      </rPr>
      <t xml:space="preserve"> Social media promotion posts and Google AdWords campaign</t>
    </r>
  </si>
  <si>
    <r>
      <rPr>
        <b/>
        <sz val="10"/>
        <color theme="1"/>
        <rFont val="Arial"/>
        <family val="2"/>
      </rPr>
      <t>Marketing Option 3</t>
    </r>
    <r>
      <rPr>
        <sz val="10"/>
        <color theme="1"/>
        <rFont val="Arial"/>
        <family val="2"/>
      </rPr>
      <t>: 30- to 60-second public education video</t>
    </r>
  </si>
  <si>
    <r>
      <rPr>
        <b/>
        <sz val="10"/>
        <color theme="1"/>
        <rFont val="Arial"/>
        <family val="2"/>
      </rPr>
      <t>Marketing Option 1:</t>
    </r>
    <r>
      <rPr>
        <sz val="10"/>
        <color theme="1"/>
        <rFont val="Arial"/>
        <family val="2"/>
      </rPr>
      <t xml:space="preserve"> a) Logo Design; b) Trifold Brochures; c) Posters; d) Branded Marketing Items (magnets, pens, tear-off pads, etc.); e) Press Release; f) Social Media Toolkit (Develop content, graphics for Facebook, Twitter, Instagram around the launch of updated SAVIN360)</t>
    </r>
  </si>
  <si>
    <r>
      <rPr>
        <b/>
        <sz val="10"/>
        <color theme="1"/>
        <rFont val="Arial"/>
        <family val="2"/>
      </rPr>
      <t>Marketing Option 4</t>
    </r>
    <r>
      <rPr>
        <sz val="10"/>
        <color theme="1"/>
        <rFont val="Arial"/>
        <family val="2"/>
      </rPr>
      <t>: Content and design of retractable event banner</t>
    </r>
  </si>
  <si>
    <t>$11,000 per year</t>
  </si>
  <si>
    <r>
      <rPr>
        <b/>
        <sz val="10"/>
        <color theme="1"/>
        <rFont val="Arial"/>
        <family val="2"/>
      </rPr>
      <t>Marketing Option 6:</t>
    </r>
    <r>
      <rPr>
        <sz val="10"/>
        <color theme="1"/>
        <rFont val="Arial"/>
        <family val="2"/>
      </rPr>
      <t xml:space="preserve"> Ongoing support: a) Updating collateral (brochure and posters) and branded marketing items as needed, to include reprints and shipping and b) Update social media toolkit on annual basis</t>
    </r>
  </si>
  <si>
    <r>
      <rPr>
        <b/>
        <sz val="10"/>
        <color theme="1"/>
        <rFont val="Arial"/>
        <family val="2"/>
      </rPr>
      <t>Marketing Option 5</t>
    </r>
    <r>
      <rPr>
        <sz val="10"/>
        <color theme="1"/>
        <rFont val="Arial"/>
        <family val="2"/>
      </rPr>
      <t xml:space="preserve">: Media Relations : a) Editorial Calendar of press releases and media pitches; b) Targeted Media List and negotiation of Public Service Announcement placement; c) Media Materials: launch press release, media FAQs, etc. d) Coordinate and hold press conference to announce new system (develop scripts, staff the event, post-event follow-up, and all media monitoring); e) spokespeople preparation </t>
    </r>
  </si>
  <si>
    <t>$20000 + any hard costs related to a press conference</t>
  </si>
  <si>
    <t>$1,500 - $2,000 per month</t>
  </si>
  <si>
    <t>Account Manager</t>
  </si>
  <si>
    <t>Microsoft Portals Developer</t>
  </si>
  <si>
    <t>ETL/SQL Developer</t>
  </si>
  <si>
    <t xml:space="preserve"> Technical Lead</t>
  </si>
  <si>
    <t>SW</t>
  </si>
  <si>
    <t>Kingswaysoft Ultimate (ETL Toolkit)</t>
  </si>
  <si>
    <t>Attach2Documents Storage Accellerator</t>
  </si>
  <si>
    <t>DFK-00006: Dynamics 365 Customer Engagement Subscription</t>
  </si>
  <si>
    <t>DJJ-00001: Dynamics 365 Portal</t>
  </si>
  <si>
    <t>DJW-00001: Dynamics 365 Production Instance</t>
  </si>
  <si>
    <t>DJS-00001: Dynamics 365 Sandbox Instance</t>
  </si>
  <si>
    <t>DKC-00001: Dynamics 365 40 GB additional storage</t>
  </si>
  <si>
    <t>6QK-00001: Azure Shrd Server Commit</t>
  </si>
  <si>
    <t>RZN-00001: Dynamics Digital Message Service</t>
  </si>
  <si>
    <t>HelpNDoc (Help Authoring)</t>
  </si>
  <si>
    <t>Other</t>
  </si>
  <si>
    <t>24/7/365 Support, Monthly Cost</t>
  </si>
  <si>
    <t>Transaction Based Services (CDYNE, Ring Central, Certified Languages, Westpark) Monthly Cost</t>
  </si>
  <si>
    <t>Our implementation plan has a go live in 6 months. Thus, we have only priced Support and Transactional Services (described in assumption 6) for 6 months in the first year.</t>
  </si>
  <si>
    <t xml:space="preserve">Milestone 1.1: This cost is for about 4 weeks of project management planning and documentation as required by the RFP. This activity primarily involves the Scrum Master with support from the Engagement Manager, Account Manager, SME and Solution Architect. </t>
  </si>
  <si>
    <t xml:space="preserve">Milestone 1.2: This cost is for preparation for and conduct of the Kickoff meeting. This includes participation by the Scrum Master, Engagement Manager, Account Manager, SME, Solution Architect, Technical Lead, and Business Analyst. </t>
  </si>
  <si>
    <t xml:space="preserve">Milestone 1.3: This cost is for requirements discovery and documentation, design of new components including the features described in the Use Cases 1, 2 and 3; the desired logic, inputs and outputs for FN.5, FN.8, FN.10, FN.13, FN.22, FN.37, FN.41, FN.44, FN.47, FN.63, FN.73, TC.36; the security roles/access requirements for the additional users; configuration scheme for newly added SAVIN360 features that IDOC does not currently use; and to confirm our understanding of how all General, Functional and Technical requirements in Attachment F2 should work. This activity is primarily Business Analyst driven, with support from the Solution Architect, Technical Lead and SME and managed by the Scrum Master. </t>
  </si>
  <si>
    <t xml:space="preserve">Milestone 2.1: This cost is for standing up and configuring the environments required by section 1.4.3.3 and listed in the Ongoing Hardware and Software Cost table items 1 - 8, for migrating the IDOC SAVIN360 solution, for adding the new SAVIN360 features, redirect to Office Audit (new MS Office Capability), configuring the portal instances, applying And this covers telephony requirements for IVR and RoboCall. stylesheets to them. This also includes ETL efforts to migrate the production data to the cloud instance. This activity is primarily performed by the Solution Architect and ETL/SQL Developer, with some support from the SME and Sr. Dynamics 365 Developer, and managed by the Scrum Master. </t>
  </si>
  <si>
    <t xml:space="preserve">Milestone 2.2: This is a document deliverable that will primarily be drafted by the Solution Architect and managed by the Scrum Master. The document will detail the VN-SSP implementation. </t>
  </si>
  <si>
    <t xml:space="preserve">Milestone 2.3: This is a document deliverable that provides the details of how the new and updated features will be tested. This activity is performed primarily by the Test Lead with support from the Test Analyst and Business Analyst and managed by the Scrum Master. </t>
  </si>
  <si>
    <t xml:space="preserve">Milestone 2.4: This activity desribes implementation a many of the requirements via configuration including the Dynamics Portal configuration to reproduce the current portal feature set, adding and configuring existing, SAVIN360 features and improvements to meet RFP requirements (FN.5, FN.9, FN.11, FN.15 FN.29, FN30, FN.38, FN.43, FN.45, FN.61, FN.64, FN.71); implementation of new Event Types, configuration of security roles and record ownder assignment, configuration of live chat, stop logic, conversion of reports to use FetchXML and adding new SAVIN360 reports; and the capture of document links from use cases 1 - 3. These activities will be performed by the Dynamics 365 Developer, BA, and Portal Developer, with support from Solution Architect, Sr. Dynamics 365 Developer and SME, and managed by the Scrum Master. </t>
  </si>
  <si>
    <t xml:space="preserve">Milestone 2.5:This activity describes customizations within the solution to meet the requirements including Use Cases 1 - 3, portal mods for the use cases and translator services and development of liquid templates for portal, report generation/delivery tool (GN.100), adding confimration preference (FN.8), adding address and phone override logic (FN.10), enhanced victim dedupe (FN.12), Most Recent Notification (FN.22), changes for proxy registration (FN.32), Multi-layer notificaiton (FN.41), inline unregister (FN.47), updates for Facility Alert (FN.50), Notification Report to Agencies (FN.52), IVR Password reset (TC.36); legacy data offload to manage Dynamics Data Space; conversion of console apps to logic apps and Power Automate (FN.78). These activities will be performed by the Sr. Dynamics 365 Developer, Technical Lead, Sr .NET Developer, .NET Developer, Dynamics 365 Developer, Portal Developer, with support from the Solution Architect, Business Analyst and SME, and managed by te Scrum Master. </t>
  </si>
  <si>
    <t xml:space="preserve">Milestone 2.6: This actvity is the updating of the VN-SSP web service and plugin to capture and map data to the appropriate records for Corrections, Jails, Prosecution, Courts, Law Enforcement, Probation data feeds; which will be done by the Solution Architect. This also includes data mapping for each agency, configuration of alert rules for each agency and validation of data from each agency as it is added to the Data Transformation Service and delivered via the VN-SSP to SAVIN360. The SME will provide any necessary support and the activity is managed by the Scrum Master. </t>
  </si>
  <si>
    <t xml:space="preserve">The Engagement Manager and Account Manager will monitor all progress and review delivereables. Therefore, their hours are distributed across all milestones. </t>
  </si>
  <si>
    <t xml:space="preserve">Milestone 2.7: This is the testing activity; it will be performed primarily by the Test Analyst, the Business Analyst, and the 508 Compliance Tester, with support from the SME, Solution Architect, and other developers as needed, and managed by the Scrum Master. </t>
  </si>
  <si>
    <t xml:space="preserve">Milestone 2.11.1: This milestone is for support for User Acceptance testing. The InfoStrat Business Analyst will be available to help walk thru scenarios and to enlist additional support from the InfoStrat development team, who will be on stand by. The Business Analyst will facilitate a daily post-mortem of test result. Given that UAT will require involvement by IDOC staff who have normal work to perform as well, we expect this to be a 50% per day effort over 2 weeks of UAT. The Scrum Master will oversee activities. </t>
  </si>
  <si>
    <t xml:space="preserve">Milestone 3.1: The Training Plan is a document deliverable that will be drafted by the Trainer with support from the Business Analyst, Technical Lead, and SME as needed, and managed by the Scrum Master. </t>
  </si>
  <si>
    <t xml:space="preserve">Milestone 3.2: Training materials will be developed by the Technical Writer in collaboration with the Trainer. The Training also will develop training slides and configure training data as needed. This activity will be supported by the Businesss Analyst,  Sr. Dynamics Developer, Sr. Developer and SME as needed, and managed by the Scrum Master. </t>
  </si>
  <si>
    <t xml:space="preserve">1. The Microsoft Software cited in the Software_Hardware tables is from quotes provided by Microsoft, via the reseller Dell. Final pricing will be provided by Dell at the time of purchase. </t>
  </si>
  <si>
    <t xml:space="preserve">2. Microsoft licensing is listed for 8 years, however, only 2 years remain on the state's Enterprise Agreement, so the price will likely change in the 3rd year, but it cannot be estimated until the new Enterprise Agreement is in place. It is likely that a new licensing structure would be used that that time. </t>
  </si>
  <si>
    <t xml:space="preserve">3. InfoStrat will procure HelpNDoc as a third party tool for authoring online help content. The license is perpetual and will be turned over to IDOC after go live to enable editing of the Help content. </t>
  </si>
  <si>
    <t xml:space="preserve">4. Live Chat will be used by up to 3 operators and so 3 licenses are listed. </t>
  </si>
  <si>
    <t>5. Live Chat will be limited to Service Center hours and will not be 24/7.</t>
  </si>
  <si>
    <t xml:space="preserve">6. IDOC does not need a portal for each sandbox instance. Thus, in addition to the production portal, portal pricing includes 2 sandbox portals. </t>
  </si>
  <si>
    <t>8. Usage costs for transactional services are set for expected current year usage. A 4% increase in usage is expected to occur thru the life of the contract.</t>
  </si>
  <si>
    <t xml:space="preserve">9. In our current contract, IDOC has procured posters, note pads, magnets and other collateral for counties; we assume they will continue to do so. </t>
  </si>
  <si>
    <t xml:space="preserve">10. Touch IVR will be sufficient for Offender Search, Registration, Last Notification and Password reset requirements. </t>
  </si>
  <si>
    <t>11. IVR will provide a speak to operator option available at any time.</t>
  </si>
  <si>
    <t xml:space="preserve">Milestone 3.3: This activity is for training delivery, which will include advanced user training to IDOC Victim Services staff and Service Center staff, role specific training in Dynamics 365 and Portal for county and other external users; some sessions of which will be recorded.The activity will be performed by the Trainer with support from the Business Analyst and SME, and managed by the Scrum Master. </t>
  </si>
  <si>
    <t xml:space="preserve">Milestone 4.1: The Disaster Recovery Plan is a document deliverable that will be drafted by the Solution Architect with suport from the ETL/SQL Developer and managed by the Scrum Master. </t>
  </si>
  <si>
    <t xml:space="preserve">Milestone 4.2:This milestone entails running the ETL scripts to migrate data and to support parallel monitoring by the Sr. Dynamics 365 Developer and Business Analyst in conjunction with IDOC Service Center staff as described in our proposal, and managed by the Scrum Master. All project team members will be on standby to support as needed.  </t>
  </si>
  <si>
    <t xml:space="preserve">Milestone 4.3: This activity is the final delivery report which will be drafted by the Scrum Master with input from Solution Architect, Technical Lead, Sr. Dynamics 365 Developer, an SME. </t>
  </si>
  <si>
    <t xml:space="preserve">Milestone 4.3: This activity is what was termed Command Center in which the switch is flipped and all notification activity takes place from the cloud based SAVIN360 production system. The System Architect and Sr. Dynamics 365 Developers have the key role, supported by the SME and Business Analyst, and managed by the Scrum Master. </t>
  </si>
  <si>
    <t xml:space="preserve">Milestone 5.1: We view this activity as post-go-live, during which Hypercare is provided. In Hypercare, the Sr. Dynamics 365 Developer closely monitors system functions to make sure all is processing correctly, while the rest of the team is at standby to support in any way necessary. At the same time the Scrum Master leads the effort of drafting the close out report, which will include the As Built documentation, supported by the SME, Business Analyst, Technical Lead and Solution Architect. </t>
  </si>
  <si>
    <t xml:space="preserve">Post Go Live support is provided in the Software and Hardware Ongoing Costs table, rows 9 and 10 and encompasses the costs for transaction-based services and 24/7 unlimited support. </t>
  </si>
  <si>
    <t xml:space="preserve">When IDOC first began using SAVIN360, the emphasis was on personalized notifications. IDOC did not want the victim to have to interact with a machine for phone calls.  Thus, the requirements for IVR and RoboCalls don't really comport with that emphasis. We recommend not using IVR and RoboCalls; that will save about $20K in implementation costs and about $60K in ongoing operations costs over the 8 year term. </t>
  </si>
  <si>
    <t xml:space="preserve">Section 1.4.3.3 requires a production system and 4 sandbox environments. We did not include a portal for each environment in our proposal, just 2 additional portals. We believe that 2 sandbox environments should be sufficient: one for development and one for testing and training. Also, many of our customers are fine with two portals: production and development. Reducing the Sandbox count to 2 and portal count to 2 will save about $11,500 annually, $87K over the 8 year term.  </t>
  </si>
  <si>
    <t xml:space="preserve">Allow a two-phase implementation approach that focuses in the first phase on migrating the current environment to Dynamics 365 and operating there earlier will allow you to shut down the IOT provided on-premise services a few months early. We don't have visibility into that cost and it may not be huge, but it will save you some money for the 3 months or so you don't have to pay for on-premise hardware and software. </t>
  </si>
  <si>
    <r>
      <rPr>
        <b/>
        <sz val="10"/>
        <color theme="1"/>
        <rFont val="Arial"/>
        <family val="2"/>
      </rPr>
      <t>After Hours Call Center:</t>
    </r>
    <r>
      <rPr>
        <sz val="10"/>
        <color theme="1"/>
        <rFont val="Arial"/>
        <family val="2"/>
      </rPr>
      <t xml:space="preserve"> IDOC has been using IYC as the after hours call center since 2010. For our customer in Texas, we provide after-hours call services using our telephony partner, who operates a 24/7 call center that is trained in victim sensitivity. Call center staff routinely answer questions, look up offender information, register victims for offenders, and take copious notes regarding the calls and generating follow up tasks for the victim services staff to reach out to victims. </t>
    </r>
  </si>
  <si>
    <t>$2,500 one time setup fee
$28,800 per year</t>
  </si>
  <si>
    <t>DFK-00006: Dyn365E CstEngPln GCC Old Shared All Lng Subs VL MVL Per User 1000+ users: Dynamics 365 User Subscriptions</t>
  </si>
  <si>
    <t>All</t>
  </si>
  <si>
    <t xml:space="preserve">Microsoft </t>
  </si>
  <si>
    <t>per user</t>
  </si>
  <si>
    <t>Dynamics 365 Customer Engagement</t>
  </si>
  <si>
    <t>DJJ-00001: Dyn365EAddlP1BAPrtlGCC ShrdSvr ALNG SubsVL MVL QlfdOffer AddOn</t>
  </si>
  <si>
    <t>Production, Test, Development</t>
  </si>
  <si>
    <t>per server</t>
  </si>
  <si>
    <t>Dynamics Portals</t>
  </si>
  <si>
    <t>DJW-00001: Dyn365ENonProdP1BAInstGCC ShrdSvr ALNG SubsVL MVL Srvcs</t>
  </si>
  <si>
    <t>Dynamics 365 Portal</t>
  </si>
  <si>
    <t>Dynamics 365 Production Instance</t>
  </si>
  <si>
    <t>Production</t>
  </si>
  <si>
    <t>SaaS</t>
  </si>
  <si>
    <t>Development, Test, Training, Stage</t>
  </si>
  <si>
    <t xml:space="preserve">Dynamics 365 </t>
  </si>
  <si>
    <t>Dynamics 366</t>
  </si>
  <si>
    <t>DJS-00001: Dyn365EProdP1BAInstGCC ShrdSvr ALNG SubsVL MVL Srvcs</t>
  </si>
  <si>
    <t>Dynamics 365 Sandbox Instance</t>
  </si>
  <si>
    <t>Dynamics 365 40 GB additional storage</t>
  </si>
  <si>
    <t>Dynamics 365 DB capacity</t>
  </si>
  <si>
    <t>DKC-00001	Dyn365EAddlP1BADBStorGOV ShrdSvr ALNG SubsVL MVL AddOn XtraStrg1GB</t>
  </si>
  <si>
    <t>RZN-00001	Dyn365EfrCstSrvcDgMsgGCC ShrdSvr ALNG SubsVL MVL AddOn PerUsr</t>
  </si>
  <si>
    <t>Dynamics Digital Message Service</t>
  </si>
  <si>
    <t>App Service</t>
  </si>
  <si>
    <t>Virtual Machines</t>
  </si>
  <si>
    <t xml:space="preserve">Other </t>
  </si>
  <si>
    <t xml:space="preserve">Subscription </t>
  </si>
  <si>
    <t>Azure App Service</t>
  </si>
  <si>
    <t>Digital Messaging Service</t>
  </si>
  <si>
    <t>Standard Tier; 1 S1 (1 Core(s), 1.75 GB RAM, 50 GB Storage) x 730 Hours; Windows OS</t>
  </si>
  <si>
    <t>Standard Tier; 1 S2 (2 Core(s), 3.5 GB RAM, 50 GB Storage) x 730 Hours; Windows OS</t>
  </si>
  <si>
    <t>Basic Tier; 1 B1 (1 Core(s), 1.75 GB RAM, 10 GB Storage) x 730 Hours; Windows OS</t>
  </si>
  <si>
    <t>1 D2 v3 (2 vCPU(s), 8 GB RAM) x 730 Hours; Windows – (OS Only); Pay as you go; 1 managed OS disks – S6, 10,000 transaction units</t>
  </si>
  <si>
    <t>Storage Accounts: Azure Blob Storage</t>
  </si>
  <si>
    <t>Azure VM</t>
  </si>
  <si>
    <t>Azure Blob Storage</t>
  </si>
  <si>
    <t>Azure Cognitive Services: Azure Translator: Portal Translation</t>
  </si>
  <si>
    <t>Azure Translator</t>
  </si>
  <si>
    <t>Translator: S1 tier with 20 million translated characters.</t>
  </si>
  <si>
    <t>S0 tier: 1000 Custom pages, 1000 Pre-built (S1) - Receipt pages</t>
  </si>
  <si>
    <t>Computer Vision: S1 tier, 10000 Tag, Face, GetThumbnail Color, Image Type transactions; 10000 OCR (printed), Adult , Celebrity, and Landmark transactions; 10000 Describe and OCR (handwriting) transactions</t>
  </si>
  <si>
    <t>Azure Cognitive Services: Azure Form Recognizer: Beyond Power Apps AI Builder</t>
  </si>
  <si>
    <t>Azure Cognitive Services: Azure Computer Vision: OCR Barcode image eval</t>
  </si>
  <si>
    <t>Azure Form Recognizer</t>
  </si>
  <si>
    <t>Azure Computer Vision</t>
  </si>
  <si>
    <t>IaaS</t>
  </si>
  <si>
    <t>Staggered. Need about 10 at kickoff, then the remaining 140 just after UAT.</t>
  </si>
  <si>
    <t>At contract sign</t>
  </si>
  <si>
    <t>2 at Contract sign, the remaining 2 before UAT</t>
  </si>
  <si>
    <t>2 at contract sign, the remaining one just before UAT</t>
  </si>
  <si>
    <t>Just prior to go live</t>
  </si>
  <si>
    <t>At contract sign + 6 weeks</t>
  </si>
  <si>
    <t>Block Blob Storage,  Blob Storage, GRS Redundancy, Hot Access Tier, 2 TB Capacity - Pay as you go, 1,000,000 Write operations, 100,000 List and Create Container Operations, 100,000 Read operations, 100,000 Archive High Priority Read, 10,000,000 Other operations. 2 TB Data Retrieval, 1,000 GB Archive High Priority Retrieval, 2 TB Data Write, 2 TB Geo-replication data transfer.</t>
  </si>
  <si>
    <t>Dynamics 365 Developer (Junior)</t>
  </si>
  <si>
    <t>.NET Developer (Junior)</t>
  </si>
  <si>
    <t>.NET Developer (Mid)</t>
  </si>
  <si>
    <t>.NET Developer (Senior)</t>
  </si>
  <si>
    <t>Quality Assurance Specialist</t>
  </si>
  <si>
    <t xml:space="preserve">7.  Up until now, costs for third party services like CDYNE, Certified Languages and Ring Central were pass-thru. That does not appear to be the case here, InfoStrat has projected expected costs for these services based on historic usage trends of data available and extrapolated for increased usage for counties that have opted not to participate. Also, newer services, like IVR and RoboCall amounts were extrapolated from notification statistics and expected increases from new counties. </t>
  </si>
  <si>
    <t>12. InfoStrat assumes IDOC still will want to do personal calls for Emergency and Urgent notificiations, as these usually relate to Offenders leaving custody. Therefore, RoboCalls will be limited to Priority and Routine calls.</t>
  </si>
  <si>
    <t xml:space="preserve">13. InfoStrat assumes that IOT will provide Dynamics/Power Apps Admin rights in Office 365 to enable us to clone environments. </t>
  </si>
  <si>
    <t xml:space="preserve">14. Microsoft is requiring all cloud instances of Dynamics 365 to use the Unified User Interface (UUI) for model-driven applications as of Dec 31, 2020. InfoStrat assumes, therefore, that InfoStrat will be required to perform the initial conversion of the current interface to UUI for each application but that we will train the SAVIN Administrator to make updates as needed. The SAVIN Administrator will then take ownership of form and view changes within SAVIN360. </t>
  </si>
  <si>
    <t>The RFP calls for 24/7 support. Instead of 24/7 support, allow for an unlimited expanded business hours support agreement that provides mechanisms to support after hours emergencies. This would reduce the cost of support by about $100K per year, $800K over the 8 year term. It would require revisiting the SLA, but that could be negotiated as well.</t>
  </si>
  <si>
    <t>Currently, we project the transaction-based costs from usage history statistics and assumptions about the expected throughput, with a 4% increase each year for usage (see Assumptions 7 and 8). Historically, these have been pass through costs and we've provided estimates based on expected usage for the next year using the statistics for the previous years. Thus, the costs are projected a year at a time. So, rather than use the assumptions and project over 8 years, allow for annual review of transaction-based costs--particularly if you stay with RoboCalls and IVR. It's hard to determine what the savings would be but we expect it would save in the range of $5K to $10K over the 8 year term.</t>
  </si>
  <si>
    <t>Dynamics 365/Solution Architect</t>
  </si>
  <si>
    <t xml:space="preserve">Currently, transaction based cost items such as CDYNE and Certified Languages are pass through items, where InfoStrat contracts with these companies and is invoiced; we then include that cost in our invoices. This ensure that IDOC pays actual costs rather than a fixed projected monthly cost that we are using in this proposal. IDOC could establish contracts with these or other vendors and pay actual costs to them as well. It makes budgeting a little harder, but the costs would be expected to be lower. Also, if IDOC chose  different vendors, there would be some additional implementation costs to use that vendor's API.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</si>
</sst>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quot;$&quot;#,##0.00"/>
  </numFmts>
  <fonts count="35" x14ac:knownFonts="1">
    <font>
      <sz val="11"/>
      <color theme="1"/>
      <name val="Calibri"/>
      <family val="2"/>
      <scheme val="minor"/>
    </font>
    <font>
      <sz val="11"/>
      <color theme="1"/>
      <name val="Calibri"/>
      <family val="2"/>
      <scheme val="minor"/>
    </font>
    <font>
      <b/>
      <sz val="11"/>
      <color theme="1"/>
      <name val="Calibri"/>
      <family val="2"/>
      <scheme val="minor"/>
    </font>
    <font>
      <b/>
      <sz val="10"/>
      <color theme="0"/>
      <name val="Arial"/>
      <family val="2"/>
    </font>
    <font>
      <sz val="10"/>
      <name val="Arial"/>
      <family val="2"/>
    </font>
    <font>
      <b/>
      <sz val="12"/>
      <color theme="1"/>
      <name val="Calibri"/>
      <family val="2"/>
      <scheme val="minor"/>
    </font>
    <font>
      <b/>
      <sz val="8"/>
      <name val="Arial"/>
      <family val="2"/>
    </font>
    <font>
      <sz val="8"/>
      <name val="Arial"/>
      <family val="2"/>
    </font>
    <font>
      <b/>
      <sz val="10"/>
      <name val="Arial"/>
      <family val="2"/>
    </font>
    <font>
      <u/>
      <sz val="10"/>
      <color indexed="12"/>
      <name val="Arial"/>
      <family val="2"/>
    </font>
    <font>
      <sz val="11"/>
      <name val="Arial"/>
      <family val="2"/>
    </font>
    <font>
      <b/>
      <sz val="11"/>
      <color theme="0"/>
      <name val="Arial"/>
      <family val="2"/>
    </font>
    <font>
      <b/>
      <sz val="11"/>
      <name val="Arial"/>
      <family val="2"/>
    </font>
    <font>
      <sz val="10"/>
      <color theme="1"/>
      <name val="Arial"/>
      <family val="2"/>
    </font>
    <font>
      <b/>
      <sz val="11"/>
      <color theme="0"/>
      <name val="Calibri"/>
      <family val="2"/>
      <scheme val="minor"/>
    </font>
    <font>
      <u/>
      <sz val="11"/>
      <color theme="1"/>
      <name val="Calibri"/>
      <family val="2"/>
      <scheme val="minor"/>
    </font>
    <font>
      <b/>
      <u/>
      <sz val="16"/>
      <color theme="1"/>
      <name val="Calibri"/>
      <family val="2"/>
      <scheme val="minor"/>
    </font>
    <font>
      <sz val="11"/>
      <name val="Calibri"/>
      <family val="2"/>
      <scheme val="minor"/>
    </font>
    <font>
      <u/>
      <sz val="11"/>
      <color indexed="12"/>
      <name val="Calibri"/>
      <family val="2"/>
      <scheme val="minor"/>
    </font>
    <font>
      <b/>
      <sz val="10"/>
      <color theme="1"/>
      <name val="Arial"/>
      <family val="2"/>
    </font>
    <font>
      <b/>
      <sz val="11"/>
      <name val="Calibri"/>
      <family val="2"/>
      <scheme val="minor"/>
    </font>
    <font>
      <b/>
      <sz val="10.5"/>
      <name val="Arial"/>
      <family val="2"/>
    </font>
    <font>
      <b/>
      <i/>
      <u/>
      <sz val="10"/>
      <color indexed="12"/>
      <name val="Arial"/>
      <family val="2"/>
    </font>
    <font>
      <b/>
      <u/>
      <sz val="11"/>
      <name val="Calibri"/>
      <family val="2"/>
      <scheme val="minor"/>
    </font>
    <font>
      <b/>
      <sz val="14"/>
      <color theme="1"/>
      <name val="Calibri"/>
      <family val="2"/>
      <scheme val="minor"/>
    </font>
    <font>
      <sz val="12"/>
      <color theme="1"/>
      <name val="Calibri"/>
      <family val="2"/>
      <scheme val="minor"/>
    </font>
    <font>
      <b/>
      <u/>
      <sz val="12"/>
      <color rgb="FFFF0000"/>
      <name val="Calibri"/>
      <family val="2"/>
      <scheme val="minor"/>
    </font>
    <font>
      <sz val="12"/>
      <name val="Calibri"/>
      <family val="2"/>
      <scheme val="minor"/>
    </font>
    <font>
      <sz val="11"/>
      <color rgb="FFFF0000"/>
      <name val="Calibri"/>
      <family val="2"/>
      <scheme val="minor"/>
    </font>
    <font>
      <b/>
      <sz val="12"/>
      <color rgb="FFFF0000"/>
      <name val="Calibri"/>
      <family val="2"/>
      <scheme val="minor"/>
    </font>
    <font>
      <b/>
      <sz val="11"/>
      <color rgb="FFFF0000"/>
      <name val="Calibri"/>
      <family val="2"/>
      <scheme val="minor"/>
    </font>
    <font>
      <sz val="8"/>
      <color rgb="FFFF0000"/>
      <name val="Arial"/>
      <family val="2"/>
    </font>
    <font>
      <sz val="11"/>
      <color theme="1"/>
      <name val="Arial"/>
      <family val="2"/>
    </font>
    <font>
      <b/>
      <sz val="12"/>
      <name val="Calibri"/>
      <family val="2"/>
      <scheme val="minor"/>
    </font>
    <font>
      <sz val="8"/>
      <name val="Calibri"/>
      <family val="2"/>
      <scheme val="minor"/>
    </font>
  </fonts>
  <fills count="10">
    <fill>
      <patternFill patternType="none"/>
    </fill>
    <fill>
      <patternFill patternType="gray125"/>
    </fill>
    <fill>
      <patternFill patternType="solid">
        <fgColor rgb="FF0066CC"/>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34998626667073579"/>
        <bgColor indexed="64"/>
      </patternFill>
    </fill>
    <fill>
      <patternFill patternType="solid">
        <fgColor rgb="FFFFFF00"/>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ck">
        <color rgb="FF0066CC"/>
      </left>
      <right/>
      <top style="thick">
        <color rgb="FF0066CC"/>
      </top>
      <bottom style="thick">
        <color rgb="FF0066CC"/>
      </bottom>
      <diagonal/>
    </border>
    <border>
      <left/>
      <right style="thick">
        <color rgb="FF0066CC"/>
      </right>
      <top style="thick">
        <color rgb="FF0066CC"/>
      </top>
      <bottom style="thick">
        <color rgb="FF0066CC"/>
      </bottom>
      <diagonal/>
    </border>
    <border>
      <left/>
      <right/>
      <top style="thick">
        <color rgb="FF0066CC"/>
      </top>
      <bottom style="thick">
        <color rgb="FF0066CC"/>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top/>
      <bottom/>
      <diagonal/>
    </border>
    <border>
      <left/>
      <right/>
      <top style="thin">
        <color rgb="FF000000"/>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3" fontId="4" fillId="0" borderId="0"/>
    <xf numFmtId="0" fontId="9" fillId="0" borderId="0" applyNumberFormat="0" applyFill="0" applyBorder="0" applyAlignment="0" applyProtection="0">
      <alignment vertical="top"/>
      <protection locked="0"/>
    </xf>
  </cellStyleXfs>
  <cellXfs count="172">
    <xf numFmtId="0" fontId="0" fillId="0" borderId="0" xfId="0"/>
    <xf numFmtId="0" fontId="0" fillId="0" borderId="0" xfId="0" applyAlignment="1">
      <alignment vertical="top"/>
    </xf>
    <xf numFmtId="0" fontId="7" fillId="4" borderId="3" xfId="0" applyFont="1" applyFill="1" applyBorder="1" applyAlignment="1">
      <alignment horizontal="center" vertical="top" wrapText="1"/>
    </xf>
    <xf numFmtId="0" fontId="7" fillId="4" borderId="3" xfId="0" applyFont="1" applyFill="1" applyBorder="1" applyAlignment="1">
      <alignment vertical="top" wrapText="1"/>
    </xf>
    <xf numFmtId="14" fontId="7" fillId="4" borderId="3" xfId="2" applyNumberFormat="1" applyFont="1" applyFill="1" applyBorder="1" applyAlignment="1">
      <alignment vertical="top" wrapText="1"/>
    </xf>
    <xf numFmtId="0" fontId="7" fillId="4" borderId="3" xfId="2" applyNumberFormat="1" applyFont="1" applyFill="1" applyBorder="1" applyProtection="1">
      <protection locked="0"/>
    </xf>
    <xf numFmtId="0" fontId="8" fillId="0" borderId="0" xfId="0" applyFont="1"/>
    <xf numFmtId="0" fontId="4" fillId="0" borderId="0" xfId="0" applyFont="1"/>
    <xf numFmtId="0" fontId="6" fillId="0" borderId="0" xfId="0" applyFont="1" applyFill="1" applyBorder="1"/>
    <xf numFmtId="0" fontId="4" fillId="0" borderId="0" xfId="0" applyFont="1" applyBorder="1" applyAlignment="1" applyProtection="1">
      <alignment vertical="top" wrapText="1"/>
    </xf>
    <xf numFmtId="0" fontId="3" fillId="2" borderId="0" xfId="0" applyFont="1" applyFill="1"/>
    <xf numFmtId="164" fontId="3" fillId="2" borderId="1" xfId="1" applyNumberFormat="1" applyFont="1" applyFill="1" applyBorder="1" applyAlignment="1">
      <alignment horizontal="left" vertical="center"/>
    </xf>
    <xf numFmtId="0" fontId="0" fillId="0" borderId="0" xfId="0"/>
    <xf numFmtId="0" fontId="2" fillId="0" borderId="0" xfId="0" applyFont="1"/>
    <xf numFmtId="0" fontId="0" fillId="0" borderId="0" xfId="0"/>
    <xf numFmtId="0" fontId="0" fillId="0" borderId="0" xfId="0"/>
    <xf numFmtId="165" fontId="7" fillId="0" borderId="0" xfId="2" applyNumberFormat="1" applyFont="1" applyFill="1" applyBorder="1" applyProtection="1"/>
    <xf numFmtId="0" fontId="0" fillId="0" borderId="0" xfId="0" applyFill="1"/>
    <xf numFmtId="0" fontId="0" fillId="0" borderId="0" xfId="0"/>
    <xf numFmtId="0" fontId="5" fillId="0" borderId="0" xfId="0" applyFont="1"/>
    <xf numFmtId="0" fontId="0" fillId="0" borderId="0" xfId="0" applyFill="1" applyBorder="1"/>
    <xf numFmtId="0" fontId="7" fillId="4" borderId="3" xfId="0" applyFont="1" applyFill="1" applyBorder="1" applyAlignment="1">
      <alignment horizontal="center"/>
    </xf>
    <xf numFmtId="0" fontId="7" fillId="4" borderId="3" xfId="0" applyFont="1" applyFill="1" applyBorder="1" applyAlignment="1">
      <alignment horizontal="center" vertical="top"/>
    </xf>
    <xf numFmtId="0" fontId="7" fillId="4" borderId="3" xfId="0" applyFont="1" applyFill="1" applyBorder="1" applyAlignment="1">
      <alignment horizontal="left" vertical="top" wrapText="1"/>
    </xf>
    <xf numFmtId="165" fontId="7" fillId="4" borderId="3" xfId="2" applyNumberFormat="1" applyFont="1" applyFill="1" applyBorder="1" applyAlignment="1" applyProtection="1">
      <protection locked="0"/>
    </xf>
    <xf numFmtId="0" fontId="7" fillId="4" borderId="3" xfId="2" applyNumberFormat="1" applyFont="1" applyFill="1" applyBorder="1" applyAlignment="1" applyProtection="1">
      <alignment horizontal="center" vertical="center"/>
      <protection locked="0"/>
    </xf>
    <xf numFmtId="0" fontId="7" fillId="4" borderId="3" xfId="0" applyFont="1" applyFill="1" applyBorder="1" applyAlignment="1">
      <alignment horizontal="left" wrapText="1"/>
    </xf>
    <xf numFmtId="165" fontId="7" fillId="4" borderId="3" xfId="2" applyNumberFormat="1" applyFont="1" applyFill="1" applyBorder="1" applyProtection="1">
      <protection locked="0"/>
    </xf>
    <xf numFmtId="0" fontId="0" fillId="0" borderId="0" xfId="0" applyFont="1"/>
    <xf numFmtId="0" fontId="0" fillId="0" borderId="3" xfId="0" applyFont="1" applyFill="1" applyBorder="1" applyAlignment="1">
      <alignment horizontal="left" vertical="top" wrapText="1"/>
    </xf>
    <xf numFmtId="0" fontId="0" fillId="0" borderId="3" xfId="0" applyFont="1" applyBorder="1" applyAlignment="1">
      <alignment vertical="top" wrapText="1"/>
    </xf>
    <xf numFmtId="0" fontId="18" fillId="0" borderId="3" xfId="4" applyFont="1" applyFill="1" applyBorder="1" applyAlignment="1" applyProtection="1">
      <alignment vertical="top"/>
    </xf>
    <xf numFmtId="3" fontId="18" fillId="0" borderId="3" xfId="4" applyNumberFormat="1" applyFont="1" applyFill="1" applyBorder="1" applyAlignment="1" applyProtection="1">
      <alignment horizontal="left" vertical="top"/>
    </xf>
    <xf numFmtId="0" fontId="18" fillId="0" borderId="3" xfId="4" applyFont="1" applyBorder="1" applyAlignment="1" applyProtection="1">
      <alignment vertical="top"/>
    </xf>
    <xf numFmtId="0" fontId="10" fillId="0" borderId="3" xfId="0" applyFont="1" applyBorder="1" applyAlignment="1">
      <alignment horizontal="left" vertical="top" wrapText="1"/>
    </xf>
    <xf numFmtId="0" fontId="1" fillId="0" borderId="0" xfId="0" applyFont="1"/>
    <xf numFmtId="0" fontId="10" fillId="0" borderId="3" xfId="0" applyFont="1" applyBorder="1" applyAlignment="1">
      <alignment horizontal="left" vertical="top"/>
    </xf>
    <xf numFmtId="0" fontId="10" fillId="0" borderId="0" xfId="0" applyFont="1" applyFill="1" applyBorder="1" applyAlignment="1">
      <alignment horizontal="right"/>
    </xf>
    <xf numFmtId="165" fontId="10" fillId="0" borderId="0" xfId="2" applyNumberFormat="1" applyFont="1" applyFill="1" applyBorder="1" applyProtection="1"/>
    <xf numFmtId="165" fontId="10" fillId="5" borderId="3" xfId="2" applyNumberFormat="1" applyFont="1" applyFill="1" applyBorder="1" applyProtection="1"/>
    <xf numFmtId="165" fontId="7" fillId="4" borderId="3" xfId="2" applyNumberFormat="1" applyFont="1" applyFill="1" applyBorder="1" applyAlignment="1" applyProtection="1">
      <alignment horizontal="center" vertical="center"/>
      <protection locked="0"/>
    </xf>
    <xf numFmtId="0" fontId="14" fillId="7" borderId="3" xfId="0" applyFont="1" applyFill="1" applyBorder="1" applyAlignment="1">
      <alignment horizontal="center" wrapText="1"/>
    </xf>
    <xf numFmtId="0" fontId="14" fillId="7" borderId="3" xfId="0" applyFont="1" applyFill="1" applyBorder="1" applyAlignment="1">
      <alignment horizontal="center"/>
    </xf>
    <xf numFmtId="0" fontId="14" fillId="7" borderId="3" xfId="0" applyFont="1" applyFill="1" applyBorder="1" applyAlignment="1">
      <alignment horizontal="left" vertical="top" wrapText="1"/>
    </xf>
    <xf numFmtId="0" fontId="0" fillId="6" borderId="3" xfId="0" applyFont="1" applyFill="1" applyBorder="1" applyAlignment="1">
      <alignment vertical="top" wrapText="1"/>
    </xf>
    <xf numFmtId="0" fontId="18" fillId="0" borderId="0" xfId="4" applyFont="1" applyBorder="1" applyAlignment="1" applyProtection="1">
      <alignment vertical="top"/>
    </xf>
    <xf numFmtId="0" fontId="0" fillId="0" borderId="0" xfId="0" applyFont="1" applyFill="1" applyBorder="1" applyAlignment="1">
      <alignment horizontal="left" vertical="top" wrapText="1"/>
    </xf>
    <xf numFmtId="0" fontId="12" fillId="8" borderId="3" xfId="0" applyFont="1" applyFill="1" applyBorder="1" applyAlignment="1">
      <alignment horizontal="right"/>
    </xf>
    <xf numFmtId="165" fontId="10" fillId="8" borderId="3" xfId="2" applyNumberFormat="1" applyFont="1" applyFill="1" applyBorder="1" applyProtection="1"/>
    <xf numFmtId="3" fontId="12" fillId="8" borderId="5" xfId="3" applyFont="1" applyFill="1" applyBorder="1" applyAlignment="1">
      <alignment horizontal="center" vertical="center" wrapText="1"/>
    </xf>
    <xf numFmtId="3" fontId="12" fillId="8" borderId="6" xfId="3" applyFont="1" applyFill="1" applyBorder="1" applyAlignment="1">
      <alignment horizontal="center" wrapText="1"/>
    </xf>
    <xf numFmtId="3" fontId="12" fillId="8" borderId="5" xfId="3" applyFont="1" applyFill="1" applyBorder="1" applyAlignment="1">
      <alignment horizontal="center" wrapText="1"/>
    </xf>
    <xf numFmtId="0" fontId="12" fillId="8" borderId="3" xfId="0" applyFont="1" applyFill="1" applyBorder="1" applyAlignment="1">
      <alignment horizontal="right" wrapText="1"/>
    </xf>
    <xf numFmtId="165" fontId="10" fillId="8" borderId="4" xfId="2" applyNumberFormat="1" applyFont="1" applyFill="1" applyBorder="1" applyProtection="1"/>
    <xf numFmtId="165" fontId="10" fillId="8" borderId="15" xfId="2" applyNumberFormat="1" applyFont="1" applyFill="1" applyBorder="1" applyProtection="1"/>
    <xf numFmtId="3" fontId="12" fillId="8" borderId="3" xfId="3" applyFont="1" applyFill="1" applyBorder="1" applyAlignment="1">
      <alignment horizontal="center" vertical="center" wrapText="1"/>
    </xf>
    <xf numFmtId="3" fontId="12" fillId="8" borderId="3" xfId="3" applyFont="1" applyFill="1" applyBorder="1" applyAlignment="1">
      <alignment horizontal="center" wrapText="1"/>
    </xf>
    <xf numFmtId="3" fontId="12" fillId="8" borderId="8" xfId="3" applyFont="1" applyFill="1" applyBorder="1" applyAlignment="1">
      <alignment horizontal="center" wrapText="1"/>
    </xf>
    <xf numFmtId="3" fontId="12" fillId="8" borderId="3" xfId="3" applyFont="1" applyFill="1" applyBorder="1" applyAlignment="1">
      <alignment horizontal="left" wrapText="1"/>
    </xf>
    <xf numFmtId="165" fontId="10" fillId="8" borderId="6" xfId="2" applyNumberFormat="1" applyFont="1" applyFill="1" applyBorder="1" applyProtection="1"/>
    <xf numFmtId="165" fontId="10" fillId="8" borderId="5" xfId="2" applyNumberFormat="1" applyFont="1" applyFill="1" applyBorder="1" applyProtection="1"/>
    <xf numFmtId="0" fontId="8" fillId="8" borderId="3" xfId="0" applyFont="1" applyFill="1" applyBorder="1" applyAlignment="1" applyProtection="1">
      <alignment horizontal="center" vertical="center" wrapText="1"/>
    </xf>
    <xf numFmtId="0" fontId="6" fillId="8" borderId="5" xfId="0" applyFont="1" applyFill="1" applyBorder="1" applyAlignment="1">
      <alignment horizontal="center" vertical="center" wrapText="1"/>
    </xf>
    <xf numFmtId="0" fontId="6" fillId="8" borderId="3" xfId="0" applyFont="1" applyFill="1" applyBorder="1" applyAlignment="1">
      <alignment horizontal="center" vertical="center" wrapText="1"/>
    </xf>
    <xf numFmtId="3" fontId="6" fillId="8" borderId="5" xfId="3" applyFont="1" applyFill="1" applyBorder="1" applyAlignment="1">
      <alignment horizontal="center" vertical="center" wrapText="1"/>
    </xf>
    <xf numFmtId="0" fontId="6" fillId="8" borderId="1" xfId="0" applyFont="1" applyFill="1" applyBorder="1" applyAlignment="1">
      <alignment horizontal="left" vertical="top"/>
    </xf>
    <xf numFmtId="0" fontId="6" fillId="8" borderId="4" xfId="0" applyFont="1" applyFill="1" applyBorder="1" applyAlignment="1">
      <alignment horizontal="left" vertical="top"/>
    </xf>
    <xf numFmtId="0" fontId="6" fillId="8" borderId="4" xfId="0" applyFont="1" applyFill="1" applyBorder="1" applyAlignment="1">
      <alignment horizontal="left" vertical="top" indent="1"/>
    </xf>
    <xf numFmtId="0" fontId="7" fillId="8" borderId="4" xfId="0" applyFont="1" applyFill="1" applyBorder="1" applyAlignment="1">
      <alignment horizontal="left"/>
    </xf>
    <xf numFmtId="3" fontId="7" fillId="8" borderId="2" xfId="2" applyNumberFormat="1" applyFont="1" applyFill="1" applyBorder="1" applyProtection="1">
      <protection locked="0"/>
    </xf>
    <xf numFmtId="164" fontId="6" fillId="8" borderId="5" xfId="1" applyNumberFormat="1" applyFont="1" applyFill="1" applyBorder="1" applyAlignment="1">
      <alignment horizontal="center" vertical="center" wrapText="1"/>
    </xf>
    <xf numFmtId="3" fontId="7" fillId="8" borderId="3" xfId="2" applyNumberFormat="1" applyFont="1" applyFill="1" applyBorder="1" applyProtection="1">
      <protection locked="0"/>
    </xf>
    <xf numFmtId="165" fontId="7" fillId="8" borderId="3" xfId="2" applyNumberFormat="1" applyFont="1" applyFill="1" applyBorder="1" applyProtection="1"/>
    <xf numFmtId="165" fontId="7" fillId="8" borderId="2" xfId="2" applyNumberFormat="1" applyFont="1" applyFill="1" applyBorder="1" applyProtection="1">
      <protection locked="0"/>
    </xf>
    <xf numFmtId="0" fontId="22" fillId="0" borderId="0" xfId="4" applyFont="1" applyAlignment="1" applyProtection="1"/>
    <xf numFmtId="0" fontId="8" fillId="0" borderId="0" xfId="0" applyFont="1" applyAlignment="1">
      <alignment vertical="top"/>
    </xf>
    <xf numFmtId="0" fontId="4" fillId="0" borderId="0" xfId="0" applyFont="1" applyAlignment="1">
      <alignment vertical="top"/>
    </xf>
    <xf numFmtId="164" fontId="11" fillId="2" borderId="18" xfId="1" applyNumberFormat="1" applyFont="1" applyFill="1" applyBorder="1" applyAlignment="1">
      <alignment vertical="center"/>
    </xf>
    <xf numFmtId="0" fontId="0" fillId="0" borderId="0" xfId="0" applyAlignment="1">
      <alignment vertical="center" wrapText="1"/>
    </xf>
    <xf numFmtId="0" fontId="4" fillId="4" borderId="3" xfId="0" applyFont="1" applyFill="1" applyBorder="1" applyAlignment="1">
      <alignment horizontal="center" vertical="center" wrapText="1"/>
    </xf>
    <xf numFmtId="0" fontId="4" fillId="4" borderId="3" xfId="0" applyFont="1" applyFill="1" applyBorder="1" applyAlignment="1">
      <alignment horizontal="left" vertical="center" wrapText="1"/>
    </xf>
    <xf numFmtId="165" fontId="4" fillId="4" borderId="3" xfId="3" applyNumberFormat="1" applyFont="1" applyFill="1" applyBorder="1" applyAlignment="1" applyProtection="1">
      <alignment horizontal="center" vertical="center" wrapText="1"/>
      <protection locked="0"/>
    </xf>
    <xf numFmtId="165" fontId="4" fillId="8" borderId="3" xfId="2" applyNumberFormat="1" applyFont="1" applyFill="1" applyBorder="1" applyAlignment="1" applyProtection="1">
      <alignment horizontal="center" vertical="center" wrapText="1"/>
      <protection locked="0"/>
    </xf>
    <xf numFmtId="44" fontId="0" fillId="0" borderId="0" xfId="0" applyNumberFormat="1" applyAlignment="1">
      <alignment vertical="center" wrapText="1"/>
    </xf>
    <xf numFmtId="0" fontId="16" fillId="0" borderId="14" xfId="0" applyFont="1" applyBorder="1" applyAlignment="1"/>
    <xf numFmtId="0" fontId="15" fillId="0" borderId="14" xfId="0" applyFont="1" applyBorder="1" applyAlignment="1"/>
    <xf numFmtId="0" fontId="0" fillId="0" borderId="0" xfId="0" applyAlignment="1"/>
    <xf numFmtId="0" fontId="19" fillId="3" borderId="3" xfId="0" applyFont="1" applyFill="1" applyBorder="1" applyAlignment="1">
      <alignment horizontal="center" vertical="center" wrapText="1"/>
    </xf>
    <xf numFmtId="3" fontId="9" fillId="0" borderId="3" xfId="4" applyNumberFormat="1" applyFill="1" applyBorder="1" applyAlignment="1" applyProtection="1">
      <alignment horizontal="left" vertical="top"/>
    </xf>
    <xf numFmtId="165" fontId="24" fillId="0" borderId="21" xfId="0" applyNumberFormat="1" applyFont="1" applyBorder="1"/>
    <xf numFmtId="0" fontId="24" fillId="0" borderId="20" xfId="0" applyFont="1" applyBorder="1" applyAlignment="1">
      <alignment horizontal="right"/>
    </xf>
    <xf numFmtId="0" fontId="24" fillId="0" borderId="22" xfId="0" applyFont="1" applyBorder="1" applyAlignment="1">
      <alignment horizontal="right"/>
    </xf>
    <xf numFmtId="0" fontId="25" fillId="0" borderId="0" xfId="0" applyFont="1"/>
    <xf numFmtId="0" fontId="21" fillId="3" borderId="10" xfId="0" applyFont="1" applyFill="1" applyBorder="1" applyAlignment="1">
      <alignment vertical="top"/>
    </xf>
    <xf numFmtId="0" fontId="8" fillId="3" borderId="9" xfId="0" applyFont="1" applyFill="1" applyBorder="1" applyAlignment="1">
      <alignment vertical="top"/>
    </xf>
    <xf numFmtId="0" fontId="0" fillId="3" borderId="9" xfId="0" applyFill="1" applyBorder="1" applyAlignment="1">
      <alignment vertical="top"/>
    </xf>
    <xf numFmtId="0" fontId="0" fillId="3" borderId="11" xfId="0" applyFill="1" applyBorder="1" applyAlignment="1">
      <alignment vertical="top"/>
    </xf>
    <xf numFmtId="0" fontId="0" fillId="3" borderId="0" xfId="0" applyFill="1" applyBorder="1" applyAlignment="1">
      <alignment vertical="top"/>
    </xf>
    <xf numFmtId="0" fontId="0" fillId="3" borderId="12" xfId="0" applyFill="1" applyBorder="1" applyAlignment="1">
      <alignment vertical="top"/>
    </xf>
    <xf numFmtId="0" fontId="0" fillId="3" borderId="14" xfId="0" applyFill="1" applyBorder="1" applyAlignment="1">
      <alignment vertical="top"/>
    </xf>
    <xf numFmtId="0" fontId="0" fillId="3" borderId="6" xfId="0" applyFill="1" applyBorder="1" applyAlignment="1">
      <alignment vertical="top"/>
    </xf>
    <xf numFmtId="164" fontId="6" fillId="8" borderId="3" xfId="1" applyNumberFormat="1" applyFont="1" applyFill="1" applyBorder="1" applyAlignment="1">
      <alignment horizontal="center" vertical="center" wrapText="1"/>
    </xf>
    <xf numFmtId="0" fontId="26" fillId="0" borderId="23" xfId="0" applyFont="1" applyBorder="1"/>
    <xf numFmtId="0" fontId="0" fillId="0" borderId="24" xfId="0" applyBorder="1"/>
    <xf numFmtId="0" fontId="0" fillId="0" borderId="25" xfId="0" applyBorder="1"/>
    <xf numFmtId="0" fontId="0" fillId="0" borderId="0" xfId="0" applyBorder="1"/>
    <xf numFmtId="0" fontId="0" fillId="0" borderId="27" xfId="0" applyBorder="1"/>
    <xf numFmtId="0" fontId="28" fillId="0" borderId="0" xfId="0" applyFont="1"/>
    <xf numFmtId="0" fontId="30" fillId="0" borderId="0" xfId="0" applyFont="1"/>
    <xf numFmtId="0" fontId="31" fillId="0" borderId="0" xfId="0" applyFont="1" applyFill="1" applyBorder="1" applyAlignment="1">
      <alignment horizontal="left"/>
    </xf>
    <xf numFmtId="0" fontId="4" fillId="3" borderId="0" xfId="0" quotePrefix="1" applyFont="1" applyFill="1" applyBorder="1" applyAlignment="1">
      <alignment horizontal="left" vertical="top" wrapText="1"/>
    </xf>
    <xf numFmtId="0" fontId="4" fillId="3" borderId="14" xfId="0" quotePrefix="1" applyFont="1" applyFill="1" applyBorder="1" applyAlignment="1">
      <alignment horizontal="left" vertical="top" wrapText="1"/>
    </xf>
    <xf numFmtId="0" fontId="27" fillId="0" borderId="0" xfId="0" applyFont="1" applyBorder="1" applyAlignment="1">
      <alignment horizontal="left" vertical="top" wrapText="1"/>
    </xf>
    <xf numFmtId="164" fontId="6" fillId="8" borderId="3" xfId="1" applyNumberFormat="1" applyFont="1" applyFill="1" applyBorder="1" applyAlignment="1">
      <alignment horizontal="center" vertical="center" wrapText="1"/>
    </xf>
    <xf numFmtId="0" fontId="4" fillId="4" borderId="3" xfId="0" applyFont="1" applyFill="1" applyBorder="1" applyAlignment="1">
      <alignment horizontal="left" vertical="center" wrapText="1" indent="2"/>
    </xf>
    <xf numFmtId="14" fontId="12" fillId="4" borderId="1" xfId="1" applyNumberFormat="1" applyFont="1" applyFill="1" applyBorder="1" applyAlignment="1">
      <alignment horizontal="center" vertical="center" wrapText="1"/>
    </xf>
    <xf numFmtId="3" fontId="11" fillId="0" borderId="0" xfId="3" applyFont="1" applyFill="1" applyBorder="1" applyAlignment="1">
      <alignment vertical="center"/>
    </xf>
    <xf numFmtId="0" fontId="20" fillId="9" borderId="0" xfId="0" applyFont="1" applyFill="1" applyBorder="1"/>
    <xf numFmtId="0" fontId="12" fillId="3" borderId="19" xfId="0" applyFont="1" applyFill="1" applyBorder="1" applyAlignment="1">
      <alignment horizontal="left" vertical="center" wrapText="1"/>
    </xf>
    <xf numFmtId="0" fontId="22" fillId="6" borderId="0" xfId="4" applyFont="1" applyFill="1" applyAlignment="1" applyProtection="1"/>
    <xf numFmtId="165" fontId="4" fillId="4" borderId="3" xfId="3" applyNumberFormat="1" applyFont="1" applyFill="1" applyBorder="1" applyAlignment="1" applyProtection="1">
      <alignment horizontal="center" vertical="center"/>
      <protection locked="0"/>
    </xf>
    <xf numFmtId="1" fontId="7" fillId="4" borderId="5" xfId="0" applyNumberFormat="1" applyFont="1" applyFill="1" applyBorder="1" applyAlignment="1">
      <alignment horizontal="center" vertical="center"/>
    </xf>
    <xf numFmtId="0" fontId="32" fillId="4" borderId="29" xfId="0" applyFont="1" applyFill="1" applyBorder="1" applyAlignment="1">
      <alignment wrapText="1"/>
    </xf>
    <xf numFmtId="0" fontId="32" fillId="4" borderId="3" xfId="0" applyFont="1" applyFill="1" applyBorder="1" applyAlignment="1">
      <alignment wrapText="1"/>
    </xf>
    <xf numFmtId="0" fontId="32" fillId="4" borderId="3" xfId="0" applyFont="1" applyFill="1" applyBorder="1" applyAlignment="1">
      <alignment vertical="top" wrapText="1"/>
    </xf>
    <xf numFmtId="0" fontId="0" fillId="4" borderId="0" xfId="0" applyFill="1" applyBorder="1" applyAlignment="1">
      <alignment horizontal="left" vertical="top"/>
    </xf>
    <xf numFmtId="165" fontId="0" fillId="0" borderId="0" xfId="0" applyNumberFormat="1"/>
    <xf numFmtId="165" fontId="4" fillId="4" borderId="3" xfId="3" applyNumberFormat="1" applyFill="1" applyBorder="1" applyAlignment="1" applyProtection="1">
      <alignment horizontal="center" vertical="center" wrapText="1"/>
      <protection locked="0"/>
    </xf>
    <xf numFmtId="0" fontId="32" fillId="4" borderId="3" xfId="0" applyFont="1" applyFill="1" applyBorder="1" applyAlignment="1">
      <alignment horizontal="left" vertical="top" wrapText="1"/>
    </xf>
    <xf numFmtId="0" fontId="17" fillId="0" borderId="3" xfId="0" applyFont="1" applyFill="1" applyBorder="1" applyAlignment="1">
      <alignment horizontal="left" vertical="top" wrapText="1"/>
    </xf>
    <xf numFmtId="3" fontId="11" fillId="2" borderId="28" xfId="3" applyFont="1" applyFill="1" applyBorder="1" applyAlignment="1">
      <alignment horizontal="center" vertical="center"/>
    </xf>
    <xf numFmtId="3" fontId="11" fillId="2" borderId="0" xfId="3" applyFont="1" applyFill="1" applyBorder="1" applyAlignment="1">
      <alignment horizontal="center" vertical="center"/>
    </xf>
    <xf numFmtId="0" fontId="0" fillId="0" borderId="0" xfId="0" applyAlignment="1"/>
    <xf numFmtId="3" fontId="11" fillId="2" borderId="16" xfId="3" applyFont="1" applyFill="1" applyBorder="1" applyAlignment="1">
      <alignment horizontal="center" vertical="center"/>
    </xf>
    <xf numFmtId="3" fontId="11" fillId="2" borderId="17" xfId="3" applyFont="1" applyFill="1" applyBorder="1" applyAlignment="1">
      <alignment horizontal="center" vertical="center"/>
    </xf>
    <xf numFmtId="0" fontId="8" fillId="8" borderId="1" xfId="0" applyFont="1" applyFill="1" applyBorder="1" applyAlignment="1">
      <alignment horizontal="right" vertical="center" wrapText="1"/>
    </xf>
    <xf numFmtId="0" fontId="8" fillId="8" borderId="4" xfId="0" applyFont="1" applyFill="1" applyBorder="1" applyAlignment="1">
      <alignment horizontal="right" vertical="center" wrapText="1"/>
    </xf>
    <xf numFmtId="0" fontId="8" fillId="8" borderId="2" xfId="0" applyFont="1" applyFill="1" applyBorder="1" applyAlignment="1">
      <alignment horizontal="right" vertical="center" wrapText="1"/>
    </xf>
    <xf numFmtId="164" fontId="11" fillId="2" borderId="1" xfId="1" applyNumberFormat="1" applyFont="1" applyFill="1" applyBorder="1" applyAlignment="1">
      <alignment horizontal="center" vertical="center" wrapText="1"/>
    </xf>
    <xf numFmtId="164" fontId="11" fillId="2" borderId="4" xfId="1" applyNumberFormat="1" applyFont="1" applyFill="1" applyBorder="1" applyAlignment="1">
      <alignment horizontal="center" vertical="center" wrapText="1"/>
    </xf>
    <xf numFmtId="0" fontId="5" fillId="6" borderId="0" xfId="0" applyFont="1" applyFill="1" applyAlignment="1">
      <alignment horizontal="center"/>
    </xf>
    <xf numFmtId="164" fontId="7" fillId="4" borderId="1" xfId="1" applyNumberFormat="1" applyFont="1" applyFill="1" applyBorder="1" applyAlignment="1">
      <alignment horizontal="left" vertical="top" wrapText="1"/>
    </xf>
    <xf numFmtId="164" fontId="7" fillId="4" borderId="4" xfId="1" applyNumberFormat="1" applyFont="1" applyFill="1" applyBorder="1" applyAlignment="1">
      <alignment horizontal="left" vertical="top" wrapText="1"/>
    </xf>
    <xf numFmtId="164" fontId="7" fillId="4" borderId="2" xfId="1" applyNumberFormat="1" applyFont="1" applyFill="1" applyBorder="1" applyAlignment="1">
      <alignment horizontal="left" vertical="top" wrapText="1"/>
    </xf>
    <xf numFmtId="164" fontId="3" fillId="2" borderId="7" xfId="1" applyNumberFormat="1" applyFont="1" applyFill="1" applyBorder="1" applyAlignment="1">
      <alignment horizontal="left" vertical="center"/>
    </xf>
    <xf numFmtId="164" fontId="3" fillId="2" borderId="0" xfId="1" applyNumberFormat="1" applyFont="1" applyFill="1" applyBorder="1" applyAlignment="1">
      <alignment horizontal="left" vertical="center"/>
    </xf>
    <xf numFmtId="0" fontId="4" fillId="3" borderId="7" xfId="0" quotePrefix="1" applyFont="1" applyFill="1" applyBorder="1" applyAlignment="1">
      <alignment horizontal="left" vertical="top" wrapText="1"/>
    </xf>
    <xf numFmtId="0" fontId="4" fillId="3" borderId="0" xfId="0" quotePrefix="1" applyFont="1" applyFill="1" applyBorder="1" applyAlignment="1">
      <alignment horizontal="left" vertical="top" wrapText="1"/>
    </xf>
    <xf numFmtId="0" fontId="4" fillId="3" borderId="13" xfId="0" quotePrefix="1" applyFont="1" applyFill="1" applyBorder="1" applyAlignment="1">
      <alignment horizontal="left" vertical="top" wrapText="1"/>
    </xf>
    <xf numFmtId="0" fontId="4" fillId="3" borderId="14" xfId="0" quotePrefix="1" applyFont="1" applyFill="1" applyBorder="1" applyAlignment="1">
      <alignment horizontal="left" vertical="top" wrapText="1"/>
    </xf>
    <xf numFmtId="0" fontId="27" fillId="0" borderId="26" xfId="0" applyFont="1" applyBorder="1" applyAlignment="1">
      <alignment horizontal="left" vertical="top" wrapText="1"/>
    </xf>
    <xf numFmtId="0" fontId="27" fillId="0" borderId="0" xfId="0" applyFont="1" applyBorder="1" applyAlignment="1">
      <alignment horizontal="left" vertical="top" wrapText="1"/>
    </xf>
    <xf numFmtId="164" fontId="7" fillId="4" borderId="1" xfId="1" applyNumberFormat="1" applyFont="1" applyFill="1" applyBorder="1" applyAlignment="1">
      <alignment horizontal="left" vertical="top"/>
    </xf>
    <xf numFmtId="164" fontId="7" fillId="4" borderId="4" xfId="1" applyNumberFormat="1" applyFont="1" applyFill="1" applyBorder="1" applyAlignment="1">
      <alignment horizontal="left" vertical="top"/>
    </xf>
    <xf numFmtId="164" fontId="7" fillId="4" borderId="2" xfId="1" applyNumberFormat="1" applyFont="1" applyFill="1" applyBorder="1" applyAlignment="1">
      <alignment horizontal="left" vertical="top"/>
    </xf>
    <xf numFmtId="164" fontId="3" fillId="2" borderId="3" xfId="1" applyNumberFormat="1" applyFont="1" applyFill="1" applyBorder="1" applyAlignment="1">
      <alignment horizontal="left" vertical="center"/>
    </xf>
    <xf numFmtId="164" fontId="6" fillId="8" borderId="3" xfId="1" applyNumberFormat="1" applyFont="1" applyFill="1" applyBorder="1" applyAlignment="1">
      <alignment horizontal="center" vertical="center" wrapText="1"/>
    </xf>
    <xf numFmtId="0" fontId="4" fillId="8" borderId="3" xfId="0" applyFont="1" applyFill="1" applyBorder="1" applyAlignment="1">
      <alignment horizontal="center" vertical="center" wrapText="1"/>
    </xf>
    <xf numFmtId="0" fontId="8" fillId="8" borderId="10" xfId="0" applyFont="1" applyFill="1" applyBorder="1" applyAlignment="1">
      <alignment horizontal="left" vertical="top" wrapText="1"/>
    </xf>
    <xf numFmtId="0" fontId="8" fillId="8" borderId="9" xfId="0" applyFont="1" applyFill="1" applyBorder="1" applyAlignment="1">
      <alignment horizontal="left" vertical="top" wrapText="1"/>
    </xf>
    <xf numFmtId="0" fontId="8" fillId="8" borderId="11" xfId="0" applyFont="1" applyFill="1" applyBorder="1" applyAlignment="1">
      <alignment horizontal="left" vertical="top" wrapText="1"/>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10" fillId="8" borderId="6" xfId="0" applyFont="1" applyFill="1" applyBorder="1" applyAlignment="1">
      <alignment horizontal="left" vertical="top"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2" xfId="0" applyFont="1" applyFill="1" applyBorder="1" applyAlignment="1">
      <alignment horizontal="left" vertical="center" wrapText="1"/>
    </xf>
    <xf numFmtId="3" fontId="3" fillId="2" borderId="7" xfId="3" applyFont="1" applyFill="1" applyBorder="1" applyAlignment="1">
      <alignment horizontal="center" vertical="center"/>
    </xf>
    <xf numFmtId="3" fontId="3" fillId="2" borderId="0" xfId="3" applyFont="1" applyFill="1" applyBorder="1" applyAlignment="1">
      <alignment horizontal="center" vertical="center"/>
    </xf>
    <xf numFmtId="0" fontId="19" fillId="3" borderId="1"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2" xfId="0" applyFont="1" applyFill="1" applyBorder="1" applyAlignment="1">
      <alignment horizontal="center" vertical="center"/>
    </xf>
  </cellXfs>
  <cellStyles count="5">
    <cellStyle name="Comma" xfId="1" builtinId="3"/>
    <cellStyle name="Currency" xfId="2" builtinId="4"/>
    <cellStyle name="Hyperlink" xfId="4" builtinId="8"/>
    <cellStyle name="Normal" xfId="0" builtinId="0"/>
    <cellStyle name="Normal_Pricinginfrastructure v2" xfId="3" xr:uid="{00000000-0005-0000-0000-000004000000}"/>
  </cellStyles>
  <dxfs count="0"/>
  <tableStyles count="0" defaultTableStyle="TableStyleMedium2" defaultPivotStyle="PivotStyleLight16"/>
  <colors>
    <mruColors>
      <color rgb="FFFFFFCC"/>
      <color rgb="FF0066CC"/>
      <color rgb="FFF4FBBD"/>
      <color rgb="FFEEF99F"/>
      <color rgb="FF529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2</xdr:col>
      <xdr:colOff>76200</xdr:colOff>
      <xdr:row>29</xdr:row>
      <xdr:rowOff>9525</xdr:rowOff>
    </xdr:to>
    <xdr:sp macro="" textlink="">
      <xdr:nvSpPr>
        <xdr:cNvPr id="17" name="Text Box 1">
          <a:extLst>
            <a:ext uri="{FF2B5EF4-FFF2-40B4-BE49-F238E27FC236}">
              <a16:creationId xmlns:a16="http://schemas.microsoft.com/office/drawing/2014/main" id="{00000000-0008-0000-0300-000011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9525</xdr:rowOff>
    </xdr:to>
    <xdr:sp macro="" textlink="">
      <xdr:nvSpPr>
        <xdr:cNvPr id="18" name="Text Box 2">
          <a:extLst>
            <a:ext uri="{FF2B5EF4-FFF2-40B4-BE49-F238E27FC236}">
              <a16:creationId xmlns:a16="http://schemas.microsoft.com/office/drawing/2014/main" id="{00000000-0008-0000-0300-000012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2</xdr:col>
      <xdr:colOff>0</xdr:colOff>
      <xdr:row>28</xdr:row>
      <xdr:rowOff>0</xdr:rowOff>
    </xdr:from>
    <xdr:to>
      <xdr:col>2</xdr:col>
      <xdr:colOff>76200</xdr:colOff>
      <xdr:row>29</xdr:row>
      <xdr:rowOff>9525</xdr:rowOff>
    </xdr:to>
    <xdr:sp macro="" textlink="">
      <xdr:nvSpPr>
        <xdr:cNvPr id="19" name="Text Box 3">
          <a:extLst>
            <a:ext uri="{FF2B5EF4-FFF2-40B4-BE49-F238E27FC236}">
              <a16:creationId xmlns:a16="http://schemas.microsoft.com/office/drawing/2014/main" id="{00000000-0008-0000-0300-000013000000}"/>
            </a:ext>
          </a:extLst>
        </xdr:cNvPr>
        <xdr:cNvSpPr txBox="1">
          <a:spLocks noChangeArrowheads="1"/>
        </xdr:cNvSpPr>
      </xdr:nvSpPr>
      <xdr:spPr bwMode="auto">
        <a:xfrm>
          <a:off x="1762125" y="11534775"/>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0" name="Text Box 5">
          <a:extLst>
            <a:ext uri="{FF2B5EF4-FFF2-40B4-BE49-F238E27FC236}">
              <a16:creationId xmlns:a16="http://schemas.microsoft.com/office/drawing/2014/main" id="{00000000-0008-0000-0300-000014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1" name="Text Box 6">
          <a:extLst>
            <a:ext uri="{FF2B5EF4-FFF2-40B4-BE49-F238E27FC236}">
              <a16:creationId xmlns:a16="http://schemas.microsoft.com/office/drawing/2014/main" id="{00000000-0008-0000-0300-000015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4</xdr:col>
      <xdr:colOff>0</xdr:colOff>
      <xdr:row>56</xdr:row>
      <xdr:rowOff>0</xdr:rowOff>
    </xdr:from>
    <xdr:to>
      <xdr:col>4</xdr:col>
      <xdr:colOff>76200</xdr:colOff>
      <xdr:row>57</xdr:row>
      <xdr:rowOff>660399</xdr:rowOff>
    </xdr:to>
    <xdr:sp macro="" textlink="">
      <xdr:nvSpPr>
        <xdr:cNvPr id="22" name="Text Box 7">
          <a:extLst>
            <a:ext uri="{FF2B5EF4-FFF2-40B4-BE49-F238E27FC236}">
              <a16:creationId xmlns:a16="http://schemas.microsoft.com/office/drawing/2014/main" id="{00000000-0008-0000-0300-000016000000}"/>
            </a:ext>
          </a:extLst>
        </xdr:cNvPr>
        <xdr:cNvSpPr txBox="1">
          <a:spLocks noChangeArrowheads="1"/>
        </xdr:cNvSpPr>
      </xdr:nvSpPr>
      <xdr:spPr bwMode="auto">
        <a:xfrm>
          <a:off x="4000500" y="981075"/>
          <a:ext cx="76200" cy="200025"/>
        </a:xfrm>
        <a:prstGeom prst="rect">
          <a:avLst/>
        </a:prstGeom>
        <a:noFill/>
        <a:ln w="9525">
          <a:noFill/>
          <a:miter lim="800000"/>
          <a:headEnd/>
          <a:tailEnd/>
        </a:ln>
      </xdr:spPr>
    </xdr:sp>
    <xdr:clientData/>
  </xdr:twoCellAnchor>
  <xdr:twoCellAnchor editAs="oneCell">
    <xdr:from>
      <xdr:col>4</xdr:col>
      <xdr:colOff>0</xdr:colOff>
      <xdr:row>56</xdr:row>
      <xdr:rowOff>0</xdr:rowOff>
    </xdr:from>
    <xdr:to>
      <xdr:col>4</xdr:col>
      <xdr:colOff>76200</xdr:colOff>
      <xdr:row>57</xdr:row>
      <xdr:rowOff>660399</xdr:rowOff>
    </xdr:to>
    <xdr:sp macro="" textlink="">
      <xdr:nvSpPr>
        <xdr:cNvPr id="23" name="Text Box 8">
          <a:extLst>
            <a:ext uri="{FF2B5EF4-FFF2-40B4-BE49-F238E27FC236}">
              <a16:creationId xmlns:a16="http://schemas.microsoft.com/office/drawing/2014/main" id="{00000000-0008-0000-0300-000017000000}"/>
            </a:ext>
          </a:extLst>
        </xdr:cNvPr>
        <xdr:cNvSpPr txBox="1">
          <a:spLocks noChangeArrowheads="1"/>
        </xdr:cNvSpPr>
      </xdr:nvSpPr>
      <xdr:spPr bwMode="auto">
        <a:xfrm>
          <a:off x="4000500" y="981075"/>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4" name="Text Box 9">
          <a:extLst>
            <a:ext uri="{FF2B5EF4-FFF2-40B4-BE49-F238E27FC236}">
              <a16:creationId xmlns:a16="http://schemas.microsoft.com/office/drawing/2014/main" id="{00000000-0008-0000-0300-000018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5" name="Text Box 10">
          <a:extLst>
            <a:ext uri="{FF2B5EF4-FFF2-40B4-BE49-F238E27FC236}">
              <a16:creationId xmlns:a16="http://schemas.microsoft.com/office/drawing/2014/main" id="{00000000-0008-0000-0300-000019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6" name="Text Box 5">
          <a:extLst>
            <a:ext uri="{FF2B5EF4-FFF2-40B4-BE49-F238E27FC236}">
              <a16:creationId xmlns:a16="http://schemas.microsoft.com/office/drawing/2014/main" id="{00000000-0008-0000-0300-00001A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7" name="Text Box 6">
          <a:extLst>
            <a:ext uri="{FF2B5EF4-FFF2-40B4-BE49-F238E27FC236}">
              <a16:creationId xmlns:a16="http://schemas.microsoft.com/office/drawing/2014/main" id="{00000000-0008-0000-0300-00001B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8" name="Text Box 9">
          <a:extLst>
            <a:ext uri="{FF2B5EF4-FFF2-40B4-BE49-F238E27FC236}">
              <a16:creationId xmlns:a16="http://schemas.microsoft.com/office/drawing/2014/main" id="{00000000-0008-0000-0300-00001C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57</xdr:row>
      <xdr:rowOff>0</xdr:rowOff>
    </xdr:from>
    <xdr:to>
      <xdr:col>3</xdr:col>
      <xdr:colOff>76200</xdr:colOff>
      <xdr:row>58</xdr:row>
      <xdr:rowOff>286993</xdr:rowOff>
    </xdr:to>
    <xdr:sp macro="" textlink="">
      <xdr:nvSpPr>
        <xdr:cNvPr id="29" name="Text Box 10">
          <a:extLst>
            <a:ext uri="{FF2B5EF4-FFF2-40B4-BE49-F238E27FC236}">
              <a16:creationId xmlns:a16="http://schemas.microsoft.com/office/drawing/2014/main" id="{00000000-0008-0000-0300-00001D000000}"/>
            </a:ext>
          </a:extLst>
        </xdr:cNvPr>
        <xdr:cNvSpPr txBox="1">
          <a:spLocks noChangeArrowheads="1"/>
        </xdr:cNvSpPr>
      </xdr:nvSpPr>
      <xdr:spPr bwMode="auto">
        <a:xfrm>
          <a:off x="4000500" y="4191000"/>
          <a:ext cx="76200" cy="200025"/>
        </a:xfrm>
        <a:prstGeom prst="rect">
          <a:avLst/>
        </a:prstGeom>
        <a:noFill/>
        <a:ln w="9525">
          <a:noFill/>
          <a:miter lim="800000"/>
          <a:headEnd/>
          <a:tailEnd/>
        </a:ln>
      </xdr:spPr>
    </xdr:sp>
    <xdr:clientData/>
  </xdr:twoCellAnchor>
  <xdr:twoCellAnchor editAs="oneCell">
    <xdr:from>
      <xdr:col>3</xdr:col>
      <xdr:colOff>0</xdr:colOff>
      <xdr:row>43</xdr:row>
      <xdr:rowOff>0</xdr:rowOff>
    </xdr:from>
    <xdr:to>
      <xdr:col>3</xdr:col>
      <xdr:colOff>76200</xdr:colOff>
      <xdr:row>43</xdr:row>
      <xdr:rowOff>295275</xdr:rowOff>
    </xdr:to>
    <xdr:sp macro="" textlink="">
      <xdr:nvSpPr>
        <xdr:cNvPr id="30" name="Text Box 7">
          <a:extLst>
            <a:ext uri="{FF2B5EF4-FFF2-40B4-BE49-F238E27FC236}">
              <a16:creationId xmlns:a16="http://schemas.microsoft.com/office/drawing/2014/main" id="{00000000-0008-0000-0300-00001E000000}"/>
            </a:ext>
          </a:extLst>
        </xdr:cNvPr>
        <xdr:cNvSpPr txBox="1">
          <a:spLocks noChangeArrowheads="1"/>
        </xdr:cNvSpPr>
      </xdr:nvSpPr>
      <xdr:spPr bwMode="auto">
        <a:xfrm>
          <a:off x="4000500" y="8372475"/>
          <a:ext cx="76200" cy="200025"/>
        </a:xfrm>
        <a:prstGeom prst="rect">
          <a:avLst/>
        </a:prstGeom>
        <a:noFill/>
        <a:ln w="9525">
          <a:noFill/>
          <a:miter lim="800000"/>
          <a:headEnd/>
          <a:tailEnd/>
        </a:ln>
      </xdr:spPr>
    </xdr:sp>
    <xdr:clientData/>
  </xdr:twoCellAnchor>
  <xdr:twoCellAnchor editAs="oneCell">
    <xdr:from>
      <xdr:col>3</xdr:col>
      <xdr:colOff>0</xdr:colOff>
      <xdr:row>43</xdr:row>
      <xdr:rowOff>0</xdr:rowOff>
    </xdr:from>
    <xdr:to>
      <xdr:col>3</xdr:col>
      <xdr:colOff>76200</xdr:colOff>
      <xdr:row>43</xdr:row>
      <xdr:rowOff>295275</xdr:rowOff>
    </xdr:to>
    <xdr:sp macro="" textlink="">
      <xdr:nvSpPr>
        <xdr:cNvPr id="31" name="Text Box 8">
          <a:extLst>
            <a:ext uri="{FF2B5EF4-FFF2-40B4-BE49-F238E27FC236}">
              <a16:creationId xmlns:a16="http://schemas.microsoft.com/office/drawing/2014/main" id="{00000000-0008-0000-0300-00001F000000}"/>
            </a:ext>
          </a:extLst>
        </xdr:cNvPr>
        <xdr:cNvSpPr txBox="1">
          <a:spLocks noChangeArrowheads="1"/>
        </xdr:cNvSpPr>
      </xdr:nvSpPr>
      <xdr:spPr bwMode="auto">
        <a:xfrm>
          <a:off x="4000500" y="8372475"/>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3"/>
  <sheetViews>
    <sheetView showGridLines="0" topLeftCell="A4" zoomScaleNormal="100" workbookViewId="0">
      <selection activeCell="B15" sqref="B15"/>
    </sheetView>
  </sheetViews>
  <sheetFormatPr defaultRowHeight="15" x14ac:dyDescent="0.25"/>
  <cols>
    <col min="1" max="1" width="28.140625" customWidth="1"/>
    <col min="2" max="2" width="44.140625" customWidth="1"/>
    <col min="3" max="3" width="100.7109375" customWidth="1"/>
  </cols>
  <sheetData>
    <row r="1" spans="1:5" ht="15.75" x14ac:dyDescent="0.25">
      <c r="A1" s="19" t="s">
        <v>133</v>
      </c>
      <c r="B1" s="18"/>
      <c r="C1" s="18"/>
      <c r="D1" s="18"/>
      <c r="E1" s="18"/>
    </row>
    <row r="2" spans="1:5" ht="15.75" x14ac:dyDescent="0.25">
      <c r="A2" s="19" t="s">
        <v>132</v>
      </c>
      <c r="B2" s="18"/>
      <c r="C2" s="18"/>
      <c r="D2" s="18"/>
      <c r="E2" s="18"/>
    </row>
    <row r="3" spans="1:5" ht="15.75" x14ac:dyDescent="0.25">
      <c r="A3" s="19" t="s">
        <v>0</v>
      </c>
      <c r="B3" s="117" t="s">
        <v>143</v>
      </c>
      <c r="C3" s="18"/>
      <c r="D3" s="18"/>
      <c r="E3" s="18"/>
    </row>
    <row r="4" spans="1:5" s="12" customFormat="1" x14ac:dyDescent="0.25">
      <c r="A4" s="108"/>
      <c r="B4" s="13"/>
      <c r="C4" s="18"/>
      <c r="D4" s="18"/>
      <c r="E4" s="18"/>
    </row>
    <row r="5" spans="1:5" s="12" customFormat="1" ht="141" customHeight="1" x14ac:dyDescent="0.25">
      <c r="A5" s="43" t="s">
        <v>1</v>
      </c>
      <c r="B5" s="129" t="s">
        <v>67</v>
      </c>
      <c r="C5" s="129"/>
      <c r="D5" s="18"/>
      <c r="E5" s="18"/>
    </row>
    <row r="6" spans="1:5" x14ac:dyDescent="0.25">
      <c r="A6" s="28"/>
      <c r="B6" s="28"/>
      <c r="C6" s="28"/>
      <c r="D6" s="18"/>
      <c r="E6" s="18"/>
    </row>
    <row r="7" spans="1:5" x14ac:dyDescent="0.25">
      <c r="A7" s="41" t="s">
        <v>2</v>
      </c>
      <c r="B7" s="42" t="s">
        <v>3</v>
      </c>
      <c r="C7" s="42" t="s">
        <v>4</v>
      </c>
      <c r="D7" s="18"/>
      <c r="E7" s="18"/>
    </row>
    <row r="8" spans="1:5" ht="75" x14ac:dyDescent="0.25">
      <c r="A8" s="31" t="s">
        <v>5</v>
      </c>
      <c r="B8" s="29" t="s">
        <v>115</v>
      </c>
      <c r="C8" s="30" t="s">
        <v>117</v>
      </c>
      <c r="D8" s="18"/>
      <c r="E8" s="18"/>
    </row>
    <row r="9" spans="1:5" ht="90" x14ac:dyDescent="0.25">
      <c r="A9" s="32" t="s">
        <v>6</v>
      </c>
      <c r="B9" s="29" t="s">
        <v>68</v>
      </c>
      <c r="C9" s="44" t="s">
        <v>123</v>
      </c>
      <c r="D9" s="18"/>
      <c r="E9" s="18"/>
    </row>
    <row r="10" spans="1:5" ht="60" x14ac:dyDescent="0.25">
      <c r="A10" s="32" t="s">
        <v>7</v>
      </c>
      <c r="B10" s="29" t="s">
        <v>8</v>
      </c>
      <c r="C10" s="29" t="s">
        <v>9</v>
      </c>
      <c r="D10" s="18"/>
      <c r="E10" s="18"/>
    </row>
    <row r="11" spans="1:5" s="14" customFormat="1" ht="60" x14ac:dyDescent="0.25">
      <c r="A11" s="33" t="s">
        <v>10</v>
      </c>
      <c r="B11" s="29" t="s">
        <v>120</v>
      </c>
      <c r="C11" s="29" t="s">
        <v>69</v>
      </c>
      <c r="D11" s="18"/>
      <c r="E11" s="18"/>
    </row>
    <row r="12" spans="1:5" ht="60" x14ac:dyDescent="0.25">
      <c r="A12" s="32" t="s">
        <v>14</v>
      </c>
      <c r="B12" s="29" t="s">
        <v>70</v>
      </c>
      <c r="C12" s="29" t="s">
        <v>121</v>
      </c>
      <c r="D12" s="18"/>
      <c r="E12" s="18"/>
    </row>
    <row r="13" spans="1:5" s="18" customFormat="1" ht="45" x14ac:dyDescent="0.25">
      <c r="A13" s="32" t="s">
        <v>11</v>
      </c>
      <c r="B13" s="29" t="s">
        <v>130</v>
      </c>
      <c r="C13" s="29" t="s">
        <v>131</v>
      </c>
    </row>
    <row r="14" spans="1:5" s="18" customFormat="1" ht="30" x14ac:dyDescent="0.25">
      <c r="A14" s="32" t="s">
        <v>12</v>
      </c>
      <c r="B14" s="29" t="s">
        <v>13</v>
      </c>
      <c r="C14" s="29" t="s">
        <v>126</v>
      </c>
    </row>
    <row r="15" spans="1:5" s="18" customFormat="1" ht="90" x14ac:dyDescent="0.25">
      <c r="A15" s="88" t="s">
        <v>15</v>
      </c>
      <c r="B15" s="29" t="s">
        <v>127</v>
      </c>
      <c r="C15" s="29" t="s">
        <v>129</v>
      </c>
    </row>
    <row r="16" spans="1:5" s="18" customFormat="1" x14ac:dyDescent="0.25">
      <c r="A16" s="45"/>
      <c r="B16" s="46"/>
      <c r="C16" s="46"/>
    </row>
    <row r="17" spans="1:5" x14ac:dyDescent="0.25">
      <c r="A17" s="28"/>
      <c r="B17" s="28"/>
      <c r="C17" s="28"/>
      <c r="D17" s="18"/>
      <c r="E17" s="18"/>
    </row>
    <row r="18" spans="1:5" x14ac:dyDescent="0.25">
      <c r="A18" s="28"/>
      <c r="B18" s="28"/>
      <c r="C18" s="28"/>
      <c r="D18" s="18"/>
      <c r="E18" s="18"/>
    </row>
    <row r="19" spans="1:5" x14ac:dyDescent="0.25">
      <c r="A19" s="28"/>
      <c r="B19" s="28"/>
      <c r="C19" s="28"/>
      <c r="D19" s="18"/>
      <c r="E19" s="18"/>
    </row>
    <row r="21" spans="1:5" x14ac:dyDescent="0.25">
      <c r="A21" s="18"/>
      <c r="B21" s="18"/>
      <c r="C21" s="18"/>
      <c r="D21" s="18"/>
      <c r="E21" s="18"/>
    </row>
    <row r="22" spans="1:5" x14ac:dyDescent="0.25">
      <c r="A22" s="18"/>
      <c r="B22" s="18"/>
      <c r="C22" s="18"/>
      <c r="D22" s="18"/>
      <c r="E22" s="18"/>
    </row>
    <row r="23" spans="1:5" x14ac:dyDescent="0.25">
      <c r="A23" s="18"/>
      <c r="B23" s="18"/>
      <c r="C23" s="18"/>
      <c r="D23" s="18"/>
      <c r="E23" s="18"/>
    </row>
  </sheetData>
  <customSheetViews>
    <customSheetView guid="{8A016BEE-0A38-4157-8969-1BE2B4195976}" showPageBreaks="1" showGridLines="0" fitToPage="1" printArea="1" topLeftCell="A13">
      <selection activeCell="C9" sqref="C9"/>
      <rowBreaks count="1" manualBreakCount="1">
        <brk id="14" max="16383" man="1"/>
      </rowBreaks>
      <pageMargins left="0" right="0" top="0" bottom="0" header="0" footer="0"/>
      <pageSetup scale="77" fitToHeight="0" orientation="landscape" r:id="rId1"/>
      <headerFooter>
        <oddHeader xml:space="preserve">&amp;R&amp;9Attachment&amp;K000000 D&amp;K01+000: Cost Proposal Template
</oddHeader>
        <oddFooter>&amp;L&amp;9&amp;A&amp;C&amp;9&amp;P&amp;R&amp;9&amp;D</oddFooter>
      </headerFooter>
    </customSheetView>
    <customSheetView guid="{1A9BEE79-E8E6-40E4-9641-A5A20CCAAC0B}" showPageBreaks="1" fitToPage="1" printArea="1">
      <selection activeCell="F32" sqref="F32"/>
      <rowBreaks count="1" manualBreakCount="1">
        <brk id="14" max="16383" man="1"/>
      </rowBreaks>
      <pageMargins left="0" right="0" top="0" bottom="0" header="0" footer="0"/>
      <pageSetup fitToHeight="0" orientation="landscape" r:id="rId2"/>
      <headerFooter>
        <oddHeader xml:space="preserve">&amp;R&amp;9Attachment&amp;K000000 D&amp;K01+000: Cost Proposal Template
</oddHeader>
        <oddFooter>&amp;L&amp;9&amp;A&amp;C&amp;9&amp;P&amp;R&amp;9&amp;D</oddFooter>
      </headerFooter>
    </customSheetView>
  </customSheetViews>
  <mergeCells count="1">
    <mergeCell ref="B5:C5"/>
  </mergeCells>
  <hyperlinks>
    <hyperlink ref="A8" location="'Total Cost Summary'!A1" display="1. Total Cost Summary" xr:uid="{00000000-0004-0000-0000-000000000000}"/>
    <hyperlink ref="A9" location="Milestones!A1" display="Milestones" xr:uid="{00000000-0004-0000-0000-000001000000}"/>
    <hyperlink ref="A10" location="Software_Hardware!A1" display="Software_Hardware" xr:uid="{00000000-0004-0000-0000-000002000000}"/>
    <hyperlink ref="A13" location="'Optional Services'!A1" display="Optional Services" xr:uid="{00000000-0004-0000-0000-000003000000}"/>
    <hyperlink ref="A12" location="'Cost Assumptions'!A1" display="Cost Assumptions" xr:uid="{00000000-0004-0000-0000-000004000000}"/>
    <hyperlink ref="A11" location="'Rate Card'!A1" display="Rate Card" xr:uid="{00000000-0004-0000-0000-000005000000}"/>
    <hyperlink ref="A15" location="'Cost Savings Opportunities'!A1" display="Cost Savings Opportunities" xr:uid="{00000000-0004-0000-0000-000006000000}"/>
    <hyperlink ref="A14" location="'Cost Proposal Narrative'!A1" display="Cost Proposal Narrative" xr:uid="{00000000-0004-0000-0000-000007000000}"/>
  </hyperlinks>
  <pageMargins left="0.25" right="0.25" top="0.75" bottom="0.75" header="0.3" footer="0.3"/>
  <pageSetup scale="77" fitToHeight="0" orientation="landscape" r:id="rId3"/>
  <headerFooter>
    <oddHeader xml:space="preserve">&amp;R&amp;9Attachment&amp;K000000 D&amp;K01+000: Cost Proposal Template
</oddHeader>
    <oddFooter>&amp;L&amp;9&amp;A&amp;C&amp;9&amp;P&amp;R&amp;9&amp;D</oddFooter>
  </headerFooter>
  <rowBreaks count="1" manualBreakCount="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9"/>
  <sheetViews>
    <sheetView showGridLines="0" zoomScaleNormal="100" workbookViewId="0">
      <pane xSplit="1" ySplit="7" topLeftCell="B8" activePane="bottomRight" state="frozen"/>
      <selection pane="topRight" activeCell="A6" sqref="A6:F6"/>
      <selection pane="bottomLeft" activeCell="A6" sqref="A6:F6"/>
      <selection pane="bottomRight" activeCell="E33" sqref="E33"/>
    </sheetView>
  </sheetViews>
  <sheetFormatPr defaultRowHeight="15" x14ac:dyDescent="0.25"/>
  <cols>
    <col min="1" max="1" width="60.7109375" bestFit="1" customWidth="1"/>
    <col min="2" max="2" width="20.85546875" customWidth="1"/>
    <col min="3" max="3" width="18.28515625" customWidth="1"/>
    <col min="4" max="4" width="19" customWidth="1"/>
    <col min="5" max="5" width="20.28515625" customWidth="1"/>
    <col min="6" max="6" width="22.5703125" customWidth="1"/>
    <col min="7" max="7" width="20.7109375" customWidth="1"/>
    <col min="8" max="8" width="22.7109375" customWidth="1"/>
    <col min="9" max="9" width="19.5703125" customWidth="1"/>
    <col min="10" max="10" width="20.5703125" customWidth="1"/>
    <col min="11" max="11" width="17.85546875" customWidth="1"/>
    <col min="12" max="12" width="20.7109375" customWidth="1"/>
    <col min="13" max="14" width="14" customWidth="1"/>
    <col min="15" max="16" width="14.28515625" customWidth="1"/>
    <col min="17" max="17" width="20.28515625" customWidth="1"/>
  </cols>
  <sheetData>
    <row r="1" spans="1:17" ht="15.75" x14ac:dyDescent="0.25">
      <c r="A1" s="19" t="str">
        <f>TOC!A1</f>
        <v>RFP 21-1950 IDOC Statewide Victim Notification System</v>
      </c>
      <c r="B1" s="19"/>
      <c r="C1" s="18"/>
      <c r="D1" s="18"/>
      <c r="E1" s="18"/>
      <c r="F1" s="18"/>
      <c r="G1" s="18"/>
      <c r="H1" s="18"/>
      <c r="I1" s="18"/>
      <c r="J1" s="18"/>
      <c r="K1" s="18"/>
      <c r="L1" s="18"/>
      <c r="M1" s="18"/>
      <c r="N1" s="18"/>
      <c r="O1" s="18"/>
      <c r="P1" s="18"/>
      <c r="Q1" s="18"/>
    </row>
    <row r="2" spans="1:17" ht="15.75" x14ac:dyDescent="0.25">
      <c r="A2" s="19" t="str">
        <f>TOC!A2</f>
        <v>Attachment D Cost Proposal</v>
      </c>
      <c r="B2" s="19"/>
      <c r="C2" s="18"/>
      <c r="D2" s="18"/>
      <c r="E2" s="18"/>
      <c r="F2" s="18"/>
      <c r="G2" s="18"/>
      <c r="H2" s="18"/>
      <c r="I2" s="18"/>
      <c r="J2" s="18"/>
      <c r="K2" s="18"/>
      <c r="L2" s="18"/>
      <c r="M2" s="18"/>
      <c r="N2" s="18"/>
      <c r="O2" s="18"/>
      <c r="P2" s="18"/>
      <c r="Q2" s="18"/>
    </row>
    <row r="3" spans="1:17" ht="15.75" x14ac:dyDescent="0.25">
      <c r="A3" s="19" t="str">
        <f>TOC!A3</f>
        <v xml:space="preserve">Respondent: </v>
      </c>
      <c r="B3" s="19" t="str">
        <f>TOC!B3</f>
        <v>Information Strategies, d/b/a/ InfoStrat</v>
      </c>
      <c r="C3" s="13"/>
      <c r="D3" s="18"/>
      <c r="E3" s="18"/>
      <c r="F3" s="18"/>
      <c r="G3" s="18"/>
      <c r="H3" s="18"/>
      <c r="I3" s="18"/>
      <c r="J3" s="18"/>
      <c r="K3" s="18"/>
      <c r="L3" s="18"/>
      <c r="M3" s="18"/>
      <c r="N3" s="18"/>
      <c r="O3" s="18"/>
      <c r="P3" s="18"/>
      <c r="Q3" s="18"/>
    </row>
    <row r="4" spans="1:17" x14ac:dyDescent="0.25">
      <c r="A4" s="119" t="s">
        <v>16</v>
      </c>
      <c r="B4" s="107"/>
      <c r="C4" s="18"/>
      <c r="D4" s="18"/>
      <c r="E4" s="18"/>
      <c r="F4" s="18"/>
      <c r="G4" s="18"/>
      <c r="H4" s="18"/>
      <c r="I4" s="18"/>
      <c r="J4" s="18"/>
      <c r="K4" s="18"/>
      <c r="L4" s="18"/>
      <c r="M4" s="18"/>
      <c r="N4" s="18"/>
      <c r="O4" s="18"/>
      <c r="P4" s="18"/>
      <c r="Q4" s="18"/>
    </row>
    <row r="5" spans="1:17" s="18" customFormat="1" ht="15.75" thickBot="1" x14ac:dyDescent="0.3">
      <c r="A5" s="74"/>
    </row>
    <row r="6" spans="1:17" s="35" customFormat="1" ht="15.75" thickBot="1" x14ac:dyDescent="0.3">
      <c r="A6" s="133" t="s">
        <v>116</v>
      </c>
      <c r="B6" s="134"/>
      <c r="C6" s="116"/>
      <c r="D6" s="116"/>
      <c r="E6" s="116"/>
      <c r="F6" s="116"/>
      <c r="G6" s="116"/>
      <c r="H6" s="116"/>
      <c r="I6" s="116"/>
      <c r="J6" s="116"/>
      <c r="K6" s="116"/>
      <c r="L6" s="116"/>
      <c r="M6" s="116"/>
      <c r="N6" s="18"/>
      <c r="O6" s="18"/>
      <c r="P6" s="18"/>
      <c r="Q6" s="18"/>
    </row>
    <row r="7" spans="1:17" s="35" customFormat="1" x14ac:dyDescent="0.25">
      <c r="A7" s="49" t="s">
        <v>17</v>
      </c>
      <c r="B7" s="50" t="s">
        <v>32</v>
      </c>
      <c r="C7" s="16"/>
      <c r="D7" s="16"/>
      <c r="E7" s="16"/>
      <c r="F7" s="16"/>
    </row>
    <row r="8" spans="1:17" s="35" customFormat="1" x14ac:dyDescent="0.25">
      <c r="A8" s="36" t="str">
        <f>Milestones!A7</f>
        <v>Phase 1 - Project Initiation</v>
      </c>
      <c r="B8" s="39">
        <f>Milestones!D13</f>
        <v>98902</v>
      </c>
      <c r="C8" s="16"/>
      <c r="D8" s="16"/>
      <c r="E8" s="16"/>
      <c r="F8" s="16"/>
    </row>
    <row r="9" spans="1:17" s="35" customFormat="1" x14ac:dyDescent="0.25">
      <c r="A9" s="36" t="str">
        <f>Milestones!A15</f>
        <v>Phase 2 - Solution Installation, Configuration, Customization</v>
      </c>
      <c r="B9" s="39">
        <f>Milestones!D29</f>
        <v>568110</v>
      </c>
      <c r="C9" s="18"/>
      <c r="D9" s="18"/>
      <c r="E9" s="18"/>
      <c r="F9" s="18"/>
    </row>
    <row r="10" spans="1:17" s="35" customFormat="1" x14ac:dyDescent="0.25">
      <c r="A10" s="36" t="str">
        <f>Milestones!A31</f>
        <v>Phase 3 - Training</v>
      </c>
      <c r="B10" s="39">
        <f>Milestones!D37</f>
        <v>69564</v>
      </c>
      <c r="C10" s="18"/>
      <c r="D10" s="18"/>
      <c r="E10" s="18"/>
      <c r="F10" s="18"/>
    </row>
    <row r="11" spans="1:17" s="35" customFormat="1" x14ac:dyDescent="0.25">
      <c r="A11" s="36" t="str">
        <f>Milestones!A39</f>
        <v>Phase 4 - Production Implementation and Post Go-live Support</v>
      </c>
      <c r="B11" s="39">
        <f>Milestones!D46</f>
        <v>94940</v>
      </c>
      <c r="C11" s="18"/>
      <c r="D11" s="18"/>
      <c r="E11" s="18"/>
      <c r="F11" s="18"/>
    </row>
    <row r="12" spans="1:17" s="35" customFormat="1" x14ac:dyDescent="0.25">
      <c r="A12" s="36" t="str">
        <f>Milestones!A48</f>
        <v>Phase 5 - Project Closure</v>
      </c>
      <c r="B12" s="39">
        <f>Milestones!D52</f>
        <v>41902</v>
      </c>
      <c r="C12" s="18"/>
      <c r="D12" s="18"/>
      <c r="E12" s="18"/>
      <c r="F12" s="18"/>
    </row>
    <row r="13" spans="1:17" s="35" customFormat="1" x14ac:dyDescent="0.25">
      <c r="A13" s="47" t="s">
        <v>18</v>
      </c>
      <c r="B13" s="48">
        <f>SUM(B8:B12)</f>
        <v>873418</v>
      </c>
      <c r="C13" s="18"/>
      <c r="D13" s="18"/>
      <c r="E13" s="18"/>
      <c r="F13" s="18"/>
    </row>
    <row r="14" spans="1:17" s="35" customFormat="1" x14ac:dyDescent="0.25">
      <c r="A14" s="37"/>
      <c r="B14" s="38"/>
      <c r="C14" s="38"/>
      <c r="D14" s="38"/>
      <c r="E14" s="38"/>
      <c r="F14" s="38"/>
      <c r="G14" s="38"/>
      <c r="H14" s="38"/>
      <c r="I14" s="38"/>
      <c r="J14" s="38"/>
      <c r="K14" s="38"/>
      <c r="L14" s="38"/>
      <c r="M14" s="38"/>
      <c r="N14" s="18"/>
      <c r="O14" s="18"/>
      <c r="P14" s="18"/>
      <c r="Q14" s="18"/>
    </row>
    <row r="15" spans="1:17" x14ac:dyDescent="0.25">
      <c r="A15" s="109"/>
      <c r="B15" s="16"/>
      <c r="C15" s="16"/>
      <c r="D15" s="16"/>
      <c r="E15" s="16"/>
      <c r="F15" s="16"/>
      <c r="G15" s="16"/>
      <c r="H15" s="16"/>
      <c r="I15" s="16"/>
      <c r="J15" s="16"/>
      <c r="K15" s="16"/>
      <c r="L15" s="16"/>
      <c r="M15" s="16"/>
      <c r="N15" s="18"/>
      <c r="O15" s="18"/>
      <c r="P15" s="18"/>
      <c r="Q15" s="18"/>
    </row>
    <row r="16" spans="1:17" x14ac:dyDescent="0.25">
      <c r="A16" s="130" t="s">
        <v>74</v>
      </c>
      <c r="B16" s="131"/>
      <c r="C16" s="131"/>
      <c r="D16" s="131"/>
      <c r="E16" s="131"/>
      <c r="F16" s="131"/>
      <c r="G16" s="131"/>
      <c r="H16" s="131"/>
      <c r="I16" s="132"/>
      <c r="J16" s="132"/>
      <c r="K16" s="16"/>
      <c r="L16" s="16"/>
      <c r="M16" s="16"/>
      <c r="N16" s="18"/>
      <c r="O16" s="18"/>
      <c r="P16" s="18"/>
      <c r="Q16" s="18"/>
    </row>
    <row r="17" spans="1:19" x14ac:dyDescent="0.25">
      <c r="A17" s="49" t="s">
        <v>17</v>
      </c>
      <c r="B17" s="51" t="s">
        <v>19</v>
      </c>
      <c r="C17" s="51" t="s">
        <v>20</v>
      </c>
      <c r="D17" s="51" t="s">
        <v>21</v>
      </c>
      <c r="E17" s="51" t="s">
        <v>22</v>
      </c>
      <c r="F17" s="51" t="s">
        <v>23</v>
      </c>
      <c r="G17" s="51" t="s">
        <v>103</v>
      </c>
      <c r="H17" s="51" t="s">
        <v>104</v>
      </c>
      <c r="I17" s="51" t="s">
        <v>106</v>
      </c>
      <c r="J17" s="51" t="s">
        <v>24</v>
      </c>
      <c r="K17" s="18"/>
      <c r="L17" s="18"/>
      <c r="M17" s="18"/>
      <c r="N17" s="18"/>
      <c r="O17" s="18"/>
      <c r="P17" s="17"/>
      <c r="Q17" s="17"/>
      <c r="R17" s="17"/>
      <c r="S17" s="17"/>
    </row>
    <row r="18" spans="1:19" x14ac:dyDescent="0.25">
      <c r="A18" s="34" t="s">
        <v>42</v>
      </c>
      <c r="B18" s="39">
        <f>Software_Hardware!F41</f>
        <v>1795</v>
      </c>
      <c r="C18" s="39">
        <f>Software_Hardware!G41</f>
        <v>0</v>
      </c>
      <c r="D18" s="39">
        <f>Software_Hardware!H41</f>
        <v>0</v>
      </c>
      <c r="E18" s="39">
        <f>Software_Hardware!I41</f>
        <v>0</v>
      </c>
      <c r="F18" s="39">
        <f>Software_Hardware!J41</f>
        <v>0</v>
      </c>
      <c r="G18" s="39">
        <f>Software_Hardware!K41</f>
        <v>0</v>
      </c>
      <c r="H18" s="39">
        <f>Software_Hardware!L41</f>
        <v>0</v>
      </c>
      <c r="I18" s="39">
        <f>Software_Hardware!M41</f>
        <v>0</v>
      </c>
      <c r="J18" s="39">
        <f>SUM(B18:I18)</f>
        <v>1795</v>
      </c>
      <c r="K18" s="18"/>
      <c r="L18" s="18"/>
      <c r="M18" s="18"/>
      <c r="N18" s="18"/>
      <c r="O18" s="18"/>
      <c r="P18" s="18"/>
      <c r="Q18" s="18"/>
      <c r="R18" s="18"/>
      <c r="S18" s="18"/>
    </row>
    <row r="19" spans="1:19" ht="15.75" thickBot="1" x14ac:dyDescent="0.3">
      <c r="A19" s="34" t="s">
        <v>83</v>
      </c>
      <c r="B19" s="39">
        <f>Software_Hardware!F55</f>
        <v>302076.11</v>
      </c>
      <c r="C19" s="39">
        <f>Software_Hardware!G55</f>
        <v>497068.88</v>
      </c>
      <c r="D19" s="39">
        <f>Software_Hardware!H55</f>
        <v>497812.50079999998</v>
      </c>
      <c r="E19" s="39">
        <f>Software_Hardware!I55</f>
        <v>498585.86643199995</v>
      </c>
      <c r="F19" s="39">
        <f>Software_Hardware!J55</f>
        <v>499390.16668927995</v>
      </c>
      <c r="G19" s="39">
        <f>Software_Hardware!K55</f>
        <v>500226.63895685121</v>
      </c>
      <c r="H19" s="39">
        <f>Software_Hardware!L55</f>
        <v>501096.57011512527</v>
      </c>
      <c r="I19" s="39">
        <f>Software_Hardware!M55</f>
        <v>502001.29851973022</v>
      </c>
      <c r="J19" s="39">
        <f>SUM(B19:I19)</f>
        <v>3798258.0315129869</v>
      </c>
      <c r="K19" s="18"/>
      <c r="L19" s="18"/>
      <c r="M19" s="18"/>
      <c r="N19" s="18"/>
      <c r="O19" s="18"/>
      <c r="P19" s="18"/>
      <c r="Q19" s="18"/>
      <c r="R19" s="18"/>
      <c r="S19" s="18"/>
    </row>
    <row r="20" spans="1:19" ht="15.75" thickBot="1" x14ac:dyDescent="0.3">
      <c r="A20" s="52" t="s">
        <v>25</v>
      </c>
      <c r="B20" s="48">
        <f>SUM(B18:B19)</f>
        <v>303871.11</v>
      </c>
      <c r="C20" s="48">
        <f t="shared" ref="C20:E20" si="0">SUM(C18:C19)</f>
        <v>497068.88</v>
      </c>
      <c r="D20" s="48">
        <f t="shared" si="0"/>
        <v>497812.50079999998</v>
      </c>
      <c r="E20" s="48">
        <f t="shared" si="0"/>
        <v>498585.86643199995</v>
      </c>
      <c r="F20" s="53">
        <f t="shared" ref="F20:G20" si="1">SUM(F18:F19)</f>
        <v>499390.16668927995</v>
      </c>
      <c r="G20" s="48">
        <f t="shared" si="1"/>
        <v>500226.63895685121</v>
      </c>
      <c r="H20" s="53">
        <f t="shared" ref="H20:I20" si="2">SUM(H18:H19)</f>
        <v>501096.57011512527</v>
      </c>
      <c r="I20" s="53">
        <f t="shared" si="2"/>
        <v>502001.29851973022</v>
      </c>
      <c r="J20" s="54">
        <f>SUM(B20:I20)</f>
        <v>3800053.0315129869</v>
      </c>
      <c r="K20" s="18"/>
      <c r="L20" s="18"/>
      <c r="M20" s="18"/>
      <c r="N20" s="18"/>
      <c r="O20" s="18"/>
      <c r="P20" s="18"/>
      <c r="Q20" s="18"/>
      <c r="R20" s="18"/>
      <c r="S20" s="18"/>
    </row>
    <row r="21" spans="1:19" s="18" customFormat="1" x14ac:dyDescent="0.25"/>
    <row r="22" spans="1:19" ht="15.75" thickBot="1" x14ac:dyDescent="0.3">
      <c r="A22" s="55" t="s">
        <v>26</v>
      </c>
      <c r="B22" s="56" t="s">
        <v>19</v>
      </c>
      <c r="C22" s="56" t="s">
        <v>20</v>
      </c>
      <c r="D22" s="56" t="s">
        <v>21</v>
      </c>
      <c r="E22" s="56" t="s">
        <v>22</v>
      </c>
      <c r="F22" s="56" t="s">
        <v>23</v>
      </c>
      <c r="G22" s="56" t="s">
        <v>103</v>
      </c>
      <c r="H22" s="56" t="s">
        <v>104</v>
      </c>
      <c r="I22" s="56" t="s">
        <v>106</v>
      </c>
      <c r="J22" s="57" t="s">
        <v>24</v>
      </c>
      <c r="K22" s="17"/>
      <c r="L22" s="17"/>
      <c r="M22" s="17"/>
      <c r="N22" s="17"/>
      <c r="O22" s="17"/>
      <c r="P22" s="17"/>
      <c r="Q22" s="17"/>
      <c r="R22" s="17"/>
      <c r="S22" s="17"/>
    </row>
    <row r="23" spans="1:19" ht="15.75" thickBot="1" x14ac:dyDescent="0.3">
      <c r="A23" s="58" t="s">
        <v>82</v>
      </c>
      <c r="B23" s="59">
        <f>B20+B13</f>
        <v>1177289.1099999999</v>
      </c>
      <c r="C23" s="60">
        <f>C20</f>
        <v>497068.88</v>
      </c>
      <c r="D23" s="60">
        <f t="shared" ref="D23:I23" si="3">D20</f>
        <v>497812.50079999998</v>
      </c>
      <c r="E23" s="60">
        <f t="shared" si="3"/>
        <v>498585.86643199995</v>
      </c>
      <c r="F23" s="60">
        <f t="shared" si="3"/>
        <v>499390.16668927995</v>
      </c>
      <c r="G23" s="60">
        <f t="shared" si="3"/>
        <v>500226.63895685121</v>
      </c>
      <c r="H23" s="60">
        <f t="shared" si="3"/>
        <v>501096.57011512527</v>
      </c>
      <c r="I23" s="60">
        <f t="shared" si="3"/>
        <v>502001.29851973022</v>
      </c>
      <c r="J23" s="54">
        <f>SUM(B23:I23)</f>
        <v>4673471.0315129869</v>
      </c>
      <c r="K23" s="18"/>
      <c r="L23" s="18"/>
      <c r="M23" s="18"/>
      <c r="N23" s="18"/>
      <c r="O23" s="18"/>
      <c r="P23" s="18"/>
      <c r="Q23" s="18"/>
      <c r="R23" s="18"/>
      <c r="S23" s="18"/>
    </row>
    <row r="25" spans="1:19" ht="15.75" thickBot="1" x14ac:dyDescent="0.3">
      <c r="C25" s="18"/>
      <c r="D25" s="18"/>
      <c r="E25" s="18"/>
    </row>
    <row r="26" spans="1:19" ht="20.25" thickTop="1" thickBot="1" x14ac:dyDescent="0.35">
      <c r="C26" s="90"/>
      <c r="D26" s="91" t="s">
        <v>27</v>
      </c>
      <c r="E26" s="89">
        <f>J23</f>
        <v>4673471.0315129869</v>
      </c>
    </row>
    <row r="27" spans="1:19" ht="15.75" thickTop="1" x14ac:dyDescent="0.25">
      <c r="C27" s="18"/>
      <c r="D27" s="18"/>
      <c r="E27" s="18"/>
    </row>
    <row r="29" spans="1:19" x14ac:dyDescent="0.25">
      <c r="E29" s="126"/>
    </row>
  </sheetData>
  <customSheetViews>
    <customSheetView guid="{8A016BEE-0A38-4157-8969-1BE2B4195976}" fitToPage="1">
      <pane xSplit="1" ySplit="6" topLeftCell="B7" activePane="bottomRight" state="frozen"/>
      <selection pane="bottomRight" activeCell="C3" sqref="C3"/>
      <pageMargins left="0" right="0" top="0" bottom="0" header="0" footer="0"/>
      <pageSetup paperSize="5" scale="51" orientation="landscape" r:id="rId1"/>
      <headerFooter>
        <oddHeader xml:space="preserve">&amp;R&amp;9Attachment&amp;K000000 D&amp;K01+000: Cost Proposal Template
</oddHeader>
        <oddFooter>&amp;L&amp;9&amp;A&amp;C&amp;9&amp;P&amp;R&amp;9&amp;D</oddFooter>
      </headerFooter>
    </customSheetView>
    <customSheetView guid="{1A9BEE79-E8E6-40E4-9641-A5A20CCAAC0B}" fitToPage="1">
      <pane xSplit="1" ySplit="6" topLeftCell="B7" activePane="bottomRight" state="frozen"/>
      <selection pane="bottomRight" activeCell="I35" sqref="I35"/>
      <pageMargins left="0" right="0" top="0" bottom="0" header="0" footer="0"/>
      <pageSetup paperSize="5" scale="51" orientation="landscape" r:id="rId2"/>
      <headerFooter>
        <oddHeader xml:space="preserve">&amp;R&amp;9Attachment&amp;K000000 D&amp;K01+000: Cost Proposal Template
</oddHeader>
        <oddFooter>&amp;L&amp;9&amp;A&amp;C&amp;9&amp;P&amp;R&amp;9&amp;D</oddFooter>
      </headerFooter>
    </customSheetView>
  </customSheetViews>
  <mergeCells count="2">
    <mergeCell ref="A16:J16"/>
    <mergeCell ref="A6:B6"/>
  </mergeCells>
  <hyperlinks>
    <hyperlink ref="A4" location="TOC!A1" display="RETURN TO TABLE OF CONTENTS" xr:uid="{00000000-0004-0000-0100-000000000000}"/>
  </hyperlinks>
  <pageMargins left="0.25" right="0.25" top="0.75" bottom="0.75" header="0.3" footer="0.3"/>
  <pageSetup paperSize="5" scale="51" orientation="landscape" r:id="rId3"/>
  <headerFooter>
    <oddHeader xml:space="preserve">&amp;R&amp;9Attachment&amp;K000000 D&amp;K01+000: Cost Proposal Template
</oddHeader>
    <oddFooter>&amp;L&amp;9&amp;A&amp;C&amp;9&amp;P&amp;R&amp;9&amp;D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50"/>
  <sheetViews>
    <sheetView showGridLines="0" topLeftCell="A32" zoomScale="115" zoomScaleNormal="115" workbookViewId="0">
      <selection activeCell="D44" sqref="D44"/>
    </sheetView>
  </sheetViews>
  <sheetFormatPr defaultRowHeight="15" x14ac:dyDescent="0.25"/>
  <cols>
    <col min="1" max="1" width="12.5703125" customWidth="1"/>
    <col min="2" max="2" width="13.7109375" customWidth="1"/>
    <col min="3" max="3" width="18" customWidth="1"/>
    <col min="4" max="4" width="21.7109375" customWidth="1"/>
  </cols>
  <sheetData>
    <row r="1" spans="1:7" ht="15.75" x14ac:dyDescent="0.25">
      <c r="A1" s="19" t="str">
        <f>TOC!A1</f>
        <v>RFP 21-1950 IDOC Statewide Victim Notification System</v>
      </c>
      <c r="B1" s="19"/>
      <c r="C1" s="18"/>
      <c r="D1" s="18"/>
      <c r="E1" s="18"/>
      <c r="F1" s="18"/>
      <c r="G1" s="18"/>
    </row>
    <row r="2" spans="1:7" ht="15.75" x14ac:dyDescent="0.25">
      <c r="A2" s="19" t="str">
        <f>TOC!A2</f>
        <v>Attachment D Cost Proposal</v>
      </c>
      <c r="B2" s="19"/>
      <c r="C2" s="18"/>
      <c r="D2" s="18"/>
      <c r="E2" s="18"/>
      <c r="F2" s="18"/>
      <c r="G2" s="18"/>
    </row>
    <row r="3" spans="1:7" ht="15.75" x14ac:dyDescent="0.25">
      <c r="A3" s="19" t="str">
        <f>TOC!A3</f>
        <v xml:space="preserve">Respondent: </v>
      </c>
      <c r="B3" s="140" t="str">
        <f>TOC!B3</f>
        <v>Information Strategies, d/b/a/ InfoStrat</v>
      </c>
      <c r="C3" s="140"/>
      <c r="D3" s="140"/>
      <c r="E3" s="18"/>
      <c r="F3" s="18"/>
      <c r="G3" s="18"/>
    </row>
    <row r="4" spans="1:7" s="18" customFormat="1" ht="15.75" x14ac:dyDescent="0.25">
      <c r="A4" s="119" t="s">
        <v>16</v>
      </c>
      <c r="B4" s="19"/>
      <c r="C4" s="19"/>
    </row>
    <row r="5" spans="1:7" ht="15.75" x14ac:dyDescent="0.25">
      <c r="A5" s="19"/>
      <c r="B5" s="19"/>
      <c r="C5" s="19"/>
      <c r="D5" s="18"/>
      <c r="E5" s="18"/>
      <c r="F5" s="18"/>
      <c r="G5" s="18"/>
    </row>
    <row r="6" spans="1:7" s="86" customFormat="1" ht="21" x14ac:dyDescent="0.35">
      <c r="A6" s="84"/>
      <c r="B6" s="85"/>
      <c r="C6" s="85"/>
      <c r="D6" s="85"/>
    </row>
    <row r="7" spans="1:7" s="78" customFormat="1" ht="15" customHeight="1" x14ac:dyDescent="0.25">
      <c r="A7" s="138" t="s">
        <v>95</v>
      </c>
      <c r="B7" s="139"/>
      <c r="C7" s="139"/>
      <c r="D7" s="139"/>
    </row>
    <row r="8" spans="1:7" s="78" customFormat="1" ht="15" customHeight="1" x14ac:dyDescent="0.25">
      <c r="A8" s="138" t="s">
        <v>118</v>
      </c>
      <c r="B8" s="139"/>
      <c r="C8" s="139"/>
      <c r="D8" s="115" t="s">
        <v>144</v>
      </c>
    </row>
    <row r="9" spans="1:7" s="78" customFormat="1" ht="25.5" x14ac:dyDescent="0.25">
      <c r="A9" s="61" t="s">
        <v>29</v>
      </c>
      <c r="B9" s="61" t="s">
        <v>30</v>
      </c>
      <c r="C9" s="61" t="s">
        <v>31</v>
      </c>
      <c r="D9" s="61" t="s">
        <v>32</v>
      </c>
    </row>
    <row r="10" spans="1:7" s="78" customFormat="1" ht="38.25" x14ac:dyDescent="0.25">
      <c r="A10" s="79">
        <v>1.1000000000000001</v>
      </c>
      <c r="B10" s="79" t="s">
        <v>136</v>
      </c>
      <c r="C10" s="80" t="s">
        <v>75</v>
      </c>
      <c r="D10" s="81">
        <v>30430</v>
      </c>
    </row>
    <row r="11" spans="1:7" s="78" customFormat="1" x14ac:dyDescent="0.25">
      <c r="A11" s="79">
        <v>1.2</v>
      </c>
      <c r="B11" s="79" t="s">
        <v>136</v>
      </c>
      <c r="C11" s="80" t="s">
        <v>134</v>
      </c>
      <c r="D11" s="81">
        <v>9288</v>
      </c>
    </row>
    <row r="12" spans="1:7" s="78" customFormat="1" ht="38.25" x14ac:dyDescent="0.25">
      <c r="A12" s="79">
        <v>1.3</v>
      </c>
      <c r="B12" s="79" t="s">
        <v>136</v>
      </c>
      <c r="C12" s="80" t="s">
        <v>135</v>
      </c>
      <c r="D12" s="81">
        <v>59184</v>
      </c>
    </row>
    <row r="13" spans="1:7" s="78" customFormat="1" ht="15" customHeight="1" x14ac:dyDescent="0.25">
      <c r="A13" s="135" t="s">
        <v>33</v>
      </c>
      <c r="B13" s="136"/>
      <c r="C13" s="137"/>
      <c r="D13" s="82">
        <f>SUM(D10:D12)</f>
        <v>98902</v>
      </c>
    </row>
    <row r="14" spans="1:7" s="78" customFormat="1" x14ac:dyDescent="0.25"/>
    <row r="15" spans="1:7" s="78" customFormat="1" ht="15" customHeight="1" x14ac:dyDescent="0.25">
      <c r="A15" s="138" t="s">
        <v>96</v>
      </c>
      <c r="B15" s="139"/>
      <c r="C15" s="139"/>
      <c r="D15" s="139"/>
    </row>
    <row r="16" spans="1:7" s="78" customFormat="1" ht="15" customHeight="1" x14ac:dyDescent="0.25">
      <c r="A16" s="138" t="s">
        <v>118</v>
      </c>
      <c r="B16" s="139"/>
      <c r="C16" s="139"/>
      <c r="D16" s="115" t="s">
        <v>145</v>
      </c>
    </row>
    <row r="17" spans="1:4" s="78" customFormat="1" ht="25.5" x14ac:dyDescent="0.25">
      <c r="A17" s="61" t="s">
        <v>29</v>
      </c>
      <c r="B17" s="61" t="s">
        <v>30</v>
      </c>
      <c r="C17" s="61" t="s">
        <v>31</v>
      </c>
      <c r="D17" s="61" t="s">
        <v>32</v>
      </c>
    </row>
    <row r="18" spans="1:4" s="78" customFormat="1" ht="38.25" x14ac:dyDescent="0.25">
      <c r="A18" s="79">
        <v>2.1</v>
      </c>
      <c r="B18" s="79" t="s">
        <v>136</v>
      </c>
      <c r="C18" s="80" t="s">
        <v>85</v>
      </c>
      <c r="D18" s="81">
        <v>29172</v>
      </c>
    </row>
    <row r="19" spans="1:4" s="78" customFormat="1" ht="38.25" x14ac:dyDescent="0.25">
      <c r="A19" s="79" t="s">
        <v>97</v>
      </c>
      <c r="B19" s="79" t="s">
        <v>137</v>
      </c>
      <c r="C19" s="114" t="s">
        <v>86</v>
      </c>
      <c r="D19" s="127">
        <v>0</v>
      </c>
    </row>
    <row r="20" spans="1:4" s="78" customFormat="1" ht="25.5" x14ac:dyDescent="0.25">
      <c r="A20" s="79" t="s">
        <v>98</v>
      </c>
      <c r="B20" s="79" t="s">
        <v>137</v>
      </c>
      <c r="C20" s="114" t="s">
        <v>76</v>
      </c>
      <c r="D20" s="127">
        <v>0</v>
      </c>
    </row>
    <row r="21" spans="1:4" s="78" customFormat="1" ht="25.5" x14ac:dyDescent="0.25">
      <c r="A21" s="79" t="s">
        <v>99</v>
      </c>
      <c r="B21" s="79" t="s">
        <v>137</v>
      </c>
      <c r="C21" s="114" t="s">
        <v>77</v>
      </c>
      <c r="D21" s="127">
        <v>0</v>
      </c>
    </row>
    <row r="22" spans="1:4" s="78" customFormat="1" ht="25.5" x14ac:dyDescent="0.25">
      <c r="A22" s="79">
        <v>2.2000000000000002</v>
      </c>
      <c r="B22" s="79" t="s">
        <v>136</v>
      </c>
      <c r="C22" s="80" t="s">
        <v>84</v>
      </c>
      <c r="D22" s="81">
        <v>9600</v>
      </c>
    </row>
    <row r="23" spans="1:4" s="78" customFormat="1" ht="25.5" x14ac:dyDescent="0.25">
      <c r="A23" s="79">
        <v>2.2999999999999998</v>
      </c>
      <c r="B23" s="79" t="s">
        <v>137</v>
      </c>
      <c r="C23" s="80" t="s">
        <v>94</v>
      </c>
      <c r="D23" s="81">
        <v>59200</v>
      </c>
    </row>
    <row r="24" spans="1:4" s="78" customFormat="1" ht="25.5" x14ac:dyDescent="0.25">
      <c r="A24" s="79">
        <v>2.4</v>
      </c>
      <c r="B24" s="79" t="s">
        <v>138</v>
      </c>
      <c r="C24" s="80" t="s">
        <v>90</v>
      </c>
      <c r="D24" s="81">
        <v>86376</v>
      </c>
    </row>
    <row r="25" spans="1:4" s="78" customFormat="1" ht="25.5" x14ac:dyDescent="0.25">
      <c r="A25" s="79">
        <v>2.5</v>
      </c>
      <c r="B25" s="79" t="s">
        <v>138</v>
      </c>
      <c r="C25" s="80" t="s">
        <v>91</v>
      </c>
      <c r="D25" s="81">
        <v>177848</v>
      </c>
    </row>
    <row r="26" spans="1:4" s="78" customFormat="1" ht="25.5" x14ac:dyDescent="0.25">
      <c r="A26" s="79">
        <v>2.6</v>
      </c>
      <c r="B26" s="79" t="s">
        <v>138</v>
      </c>
      <c r="C26" s="80" t="s">
        <v>92</v>
      </c>
      <c r="D26" s="81">
        <v>111814</v>
      </c>
    </row>
    <row r="27" spans="1:4" s="78" customFormat="1" ht="25.5" x14ac:dyDescent="0.25">
      <c r="A27" s="79">
        <v>2.7</v>
      </c>
      <c r="B27" s="79" t="s">
        <v>138</v>
      </c>
      <c r="C27" s="80" t="s">
        <v>93</v>
      </c>
      <c r="D27" s="81">
        <v>83380</v>
      </c>
    </row>
    <row r="28" spans="1:4" s="78" customFormat="1" ht="25.5" x14ac:dyDescent="0.25">
      <c r="A28" s="79" t="s">
        <v>139</v>
      </c>
      <c r="B28" s="79" t="s">
        <v>138</v>
      </c>
      <c r="C28" s="80" t="s">
        <v>140</v>
      </c>
      <c r="D28" s="81">
        <v>10720</v>
      </c>
    </row>
    <row r="29" spans="1:4" s="78" customFormat="1" ht="15" customHeight="1" x14ac:dyDescent="0.25">
      <c r="A29" s="135" t="s">
        <v>33</v>
      </c>
      <c r="B29" s="136"/>
      <c r="C29" s="137"/>
      <c r="D29" s="82">
        <f>SUM(D18:D28)</f>
        <v>568110</v>
      </c>
    </row>
    <row r="30" spans="1:4" s="78" customFormat="1" x14ac:dyDescent="0.25"/>
    <row r="31" spans="1:4" s="78" customFormat="1" ht="15" customHeight="1" x14ac:dyDescent="0.25">
      <c r="A31" s="138" t="s">
        <v>100</v>
      </c>
      <c r="B31" s="139"/>
      <c r="C31" s="139"/>
      <c r="D31" s="139"/>
    </row>
    <row r="32" spans="1:4" s="78" customFormat="1" ht="15" customHeight="1" x14ac:dyDescent="0.25">
      <c r="A32" s="138" t="s">
        <v>118</v>
      </c>
      <c r="B32" s="139"/>
      <c r="C32" s="139"/>
      <c r="D32" s="115" t="s">
        <v>146</v>
      </c>
    </row>
    <row r="33" spans="1:4" s="78" customFormat="1" ht="25.5" x14ac:dyDescent="0.25">
      <c r="A33" s="61" t="s">
        <v>29</v>
      </c>
      <c r="B33" s="61" t="s">
        <v>30</v>
      </c>
      <c r="C33" s="61" t="s">
        <v>31</v>
      </c>
      <c r="D33" s="61" t="s">
        <v>32</v>
      </c>
    </row>
    <row r="34" spans="1:4" s="78" customFormat="1" x14ac:dyDescent="0.25">
      <c r="A34" s="79">
        <v>3.1</v>
      </c>
      <c r="B34" s="79" t="s">
        <v>137</v>
      </c>
      <c r="C34" s="80" t="s">
        <v>78</v>
      </c>
      <c r="D34" s="81">
        <v>8036</v>
      </c>
    </row>
    <row r="35" spans="1:4" s="78" customFormat="1" x14ac:dyDescent="0.25">
      <c r="A35" s="79">
        <v>3.2</v>
      </c>
      <c r="B35" s="79" t="s">
        <v>142</v>
      </c>
      <c r="C35" s="80" t="s">
        <v>79</v>
      </c>
      <c r="D35" s="81">
        <v>29484</v>
      </c>
    </row>
    <row r="36" spans="1:4" s="78" customFormat="1" ht="25.5" x14ac:dyDescent="0.25">
      <c r="A36" s="79">
        <v>3.3</v>
      </c>
      <c r="B36" s="79" t="s">
        <v>138</v>
      </c>
      <c r="C36" s="80" t="s">
        <v>80</v>
      </c>
      <c r="D36" s="81">
        <v>32044</v>
      </c>
    </row>
    <row r="37" spans="1:4" s="78" customFormat="1" ht="15" customHeight="1" x14ac:dyDescent="0.25">
      <c r="A37" s="135" t="s">
        <v>33</v>
      </c>
      <c r="B37" s="136"/>
      <c r="C37" s="137"/>
      <c r="D37" s="82">
        <f>SUM(D34:D36)</f>
        <v>69564</v>
      </c>
    </row>
    <row r="38" spans="1:4" s="78" customFormat="1" x14ac:dyDescent="0.25"/>
    <row r="39" spans="1:4" s="78" customFormat="1" ht="15" customHeight="1" x14ac:dyDescent="0.25">
      <c r="A39" s="138" t="s">
        <v>101</v>
      </c>
      <c r="B39" s="139"/>
      <c r="C39" s="139"/>
      <c r="D39" s="139"/>
    </row>
    <row r="40" spans="1:4" s="78" customFormat="1" ht="15" customHeight="1" x14ac:dyDescent="0.25">
      <c r="A40" s="138" t="s">
        <v>118</v>
      </c>
      <c r="B40" s="139"/>
      <c r="C40" s="139"/>
      <c r="D40" s="115" t="s">
        <v>147</v>
      </c>
    </row>
    <row r="41" spans="1:4" s="78" customFormat="1" ht="25.5" x14ac:dyDescent="0.25">
      <c r="A41" s="61" t="s">
        <v>29</v>
      </c>
      <c r="B41" s="61" t="s">
        <v>30</v>
      </c>
      <c r="C41" s="61" t="s">
        <v>31</v>
      </c>
      <c r="D41" s="61" t="s">
        <v>32</v>
      </c>
    </row>
    <row r="42" spans="1:4" s="78" customFormat="1" ht="25.5" x14ac:dyDescent="0.25">
      <c r="A42" s="79">
        <v>4.0999999999999996</v>
      </c>
      <c r="B42" s="79" t="s">
        <v>142</v>
      </c>
      <c r="C42" s="80" t="s">
        <v>88</v>
      </c>
      <c r="D42" s="81">
        <v>7100</v>
      </c>
    </row>
    <row r="43" spans="1:4" s="78" customFormat="1" ht="38.25" x14ac:dyDescent="0.25">
      <c r="A43" s="79">
        <v>4.2</v>
      </c>
      <c r="B43" s="79" t="s">
        <v>137</v>
      </c>
      <c r="C43" s="80" t="s">
        <v>87</v>
      </c>
      <c r="D43" s="81">
        <v>63430</v>
      </c>
    </row>
    <row r="44" spans="1:4" s="78" customFormat="1" ht="25.5" x14ac:dyDescent="0.25">
      <c r="A44" s="79">
        <v>4.3</v>
      </c>
      <c r="B44" s="79" t="s">
        <v>142</v>
      </c>
      <c r="C44" s="80" t="s">
        <v>89</v>
      </c>
      <c r="D44" s="81">
        <v>12300</v>
      </c>
    </row>
    <row r="45" spans="1:4" s="78" customFormat="1" x14ac:dyDescent="0.25">
      <c r="A45" s="79">
        <v>4.5999999999999996</v>
      </c>
      <c r="B45" s="79" t="s">
        <v>138</v>
      </c>
      <c r="C45" s="80" t="s">
        <v>141</v>
      </c>
      <c r="D45" s="81">
        <v>12110</v>
      </c>
    </row>
    <row r="46" spans="1:4" s="78" customFormat="1" ht="15" customHeight="1" x14ac:dyDescent="0.25">
      <c r="A46" s="135" t="s">
        <v>33</v>
      </c>
      <c r="B46" s="136"/>
      <c r="C46" s="137"/>
      <c r="D46" s="82">
        <f>SUM(D42:D45)</f>
        <v>94940</v>
      </c>
    </row>
    <row r="47" spans="1:4" s="78" customFormat="1" x14ac:dyDescent="0.25"/>
    <row r="48" spans="1:4" s="78" customFormat="1" ht="15" customHeight="1" x14ac:dyDescent="0.25">
      <c r="A48" s="138" t="s">
        <v>102</v>
      </c>
      <c r="B48" s="139"/>
      <c r="C48" s="139"/>
      <c r="D48" s="139"/>
    </row>
    <row r="49" spans="1:7" s="78" customFormat="1" ht="15" customHeight="1" x14ac:dyDescent="0.25">
      <c r="A49" s="138" t="s">
        <v>118</v>
      </c>
      <c r="B49" s="139"/>
      <c r="C49" s="139"/>
      <c r="D49" s="115">
        <v>44327</v>
      </c>
    </row>
    <row r="50" spans="1:7" s="78" customFormat="1" ht="25.5" x14ac:dyDescent="0.25">
      <c r="A50" s="61" t="s">
        <v>29</v>
      </c>
      <c r="B50" s="61" t="s">
        <v>30</v>
      </c>
      <c r="C50" s="61" t="s">
        <v>31</v>
      </c>
      <c r="D50" s="61" t="s">
        <v>32</v>
      </c>
    </row>
    <row r="51" spans="1:7" s="78" customFormat="1" ht="25.5" x14ac:dyDescent="0.25">
      <c r="A51" s="79">
        <v>5.0999999999999996</v>
      </c>
      <c r="B51" s="79"/>
      <c r="C51" s="80" t="s">
        <v>81</v>
      </c>
      <c r="D51" s="81">
        <v>41902</v>
      </c>
    </row>
    <row r="52" spans="1:7" s="78" customFormat="1" ht="15" customHeight="1" x14ac:dyDescent="0.25">
      <c r="A52" s="135" t="s">
        <v>33</v>
      </c>
      <c r="B52" s="136"/>
      <c r="C52" s="137"/>
      <c r="D52" s="82">
        <f>SUM(D51:D51)</f>
        <v>41902</v>
      </c>
    </row>
    <row r="53" spans="1:7" s="78" customFormat="1" x14ac:dyDescent="0.25"/>
    <row r="54" spans="1:7" s="78" customFormat="1" ht="15" hidden="1" customHeight="1" x14ac:dyDescent="0.25">
      <c r="A54" s="138"/>
      <c r="B54" s="139"/>
      <c r="C54" s="139"/>
      <c r="D54" s="139"/>
    </row>
    <row r="55" spans="1:7" s="78" customFormat="1" ht="15" hidden="1" customHeight="1" x14ac:dyDescent="0.25">
      <c r="A55" s="138" t="s">
        <v>28</v>
      </c>
      <c r="B55" s="139"/>
      <c r="C55" s="139"/>
      <c r="D55" s="115"/>
      <c r="E55" s="83"/>
      <c r="F55" s="83"/>
      <c r="G55" s="83"/>
    </row>
    <row r="56" spans="1:7" s="78" customFormat="1" ht="25.5" hidden="1" x14ac:dyDescent="0.25">
      <c r="A56" s="61" t="s">
        <v>29</v>
      </c>
      <c r="B56" s="61" t="s">
        <v>30</v>
      </c>
      <c r="C56" s="61" t="s">
        <v>31</v>
      </c>
      <c r="D56" s="61" t="s">
        <v>32</v>
      </c>
    </row>
    <row r="57" spans="1:7" s="78" customFormat="1" hidden="1" x14ac:dyDescent="0.25">
      <c r="A57" s="79"/>
      <c r="B57" s="79"/>
      <c r="C57" s="80"/>
      <c r="D57" s="81">
        <v>0</v>
      </c>
    </row>
    <row r="58" spans="1:7" s="78" customFormat="1" hidden="1" x14ac:dyDescent="0.25">
      <c r="A58" s="79"/>
      <c r="B58" s="79"/>
      <c r="C58" s="80"/>
      <c r="D58" s="81">
        <v>0</v>
      </c>
    </row>
    <row r="59" spans="1:7" s="78" customFormat="1" hidden="1" x14ac:dyDescent="0.25">
      <c r="A59" s="79"/>
      <c r="B59" s="79"/>
      <c r="C59" s="80"/>
      <c r="D59" s="81">
        <v>0</v>
      </c>
    </row>
    <row r="60" spans="1:7" s="78" customFormat="1" hidden="1" x14ac:dyDescent="0.25">
      <c r="A60" s="79"/>
      <c r="B60" s="79"/>
      <c r="C60" s="80"/>
      <c r="D60" s="81">
        <v>0</v>
      </c>
    </row>
    <row r="61" spans="1:7" s="78" customFormat="1" hidden="1" x14ac:dyDescent="0.25">
      <c r="A61" s="79"/>
      <c r="B61" s="79"/>
      <c r="C61" s="80"/>
      <c r="D61" s="81">
        <v>0</v>
      </c>
    </row>
    <row r="62" spans="1:7" s="78" customFormat="1" hidden="1" x14ac:dyDescent="0.25">
      <c r="A62" s="79"/>
      <c r="B62" s="79"/>
      <c r="C62" s="80"/>
      <c r="D62" s="81">
        <v>0</v>
      </c>
    </row>
    <row r="63" spans="1:7" s="78" customFormat="1" hidden="1" x14ac:dyDescent="0.25">
      <c r="A63" s="79"/>
      <c r="B63" s="79"/>
      <c r="C63" s="80"/>
      <c r="D63" s="81">
        <v>0</v>
      </c>
    </row>
    <row r="64" spans="1:7" s="78" customFormat="1" hidden="1" x14ac:dyDescent="0.25">
      <c r="A64" s="79"/>
      <c r="B64" s="79"/>
      <c r="C64" s="80"/>
      <c r="D64" s="81">
        <v>0</v>
      </c>
    </row>
    <row r="65" spans="1:4" s="78" customFormat="1" hidden="1" x14ac:dyDescent="0.25">
      <c r="A65" s="79"/>
      <c r="B65" s="79"/>
      <c r="C65" s="80"/>
      <c r="D65" s="81">
        <v>0</v>
      </c>
    </row>
    <row r="66" spans="1:4" s="78" customFormat="1" ht="15" hidden="1" customHeight="1" x14ac:dyDescent="0.25">
      <c r="A66" s="135" t="s">
        <v>33</v>
      </c>
      <c r="B66" s="136"/>
      <c r="C66" s="137"/>
      <c r="D66" s="82">
        <f>SUM(D57:D65)</f>
        <v>0</v>
      </c>
    </row>
    <row r="67" spans="1:4" s="78" customFormat="1" hidden="1" x14ac:dyDescent="0.25"/>
    <row r="68" spans="1:4" s="78" customFormat="1" ht="15" hidden="1" customHeight="1" x14ac:dyDescent="0.25">
      <c r="A68" s="138" t="s">
        <v>34</v>
      </c>
      <c r="B68" s="139"/>
      <c r="C68" s="139"/>
      <c r="D68" s="139"/>
    </row>
    <row r="69" spans="1:4" s="78" customFormat="1" ht="15" hidden="1" customHeight="1" x14ac:dyDescent="0.25">
      <c r="A69" s="138" t="s">
        <v>28</v>
      </c>
      <c r="B69" s="139"/>
      <c r="C69" s="139"/>
      <c r="D69" s="115"/>
    </row>
    <row r="70" spans="1:4" s="78" customFormat="1" ht="25.5" hidden="1" x14ac:dyDescent="0.25">
      <c r="A70" s="61" t="s">
        <v>29</v>
      </c>
      <c r="B70" s="61" t="s">
        <v>30</v>
      </c>
      <c r="C70" s="61" t="s">
        <v>31</v>
      </c>
      <c r="D70" s="61" t="s">
        <v>32</v>
      </c>
    </row>
    <row r="71" spans="1:4" s="78" customFormat="1" hidden="1" x14ac:dyDescent="0.25">
      <c r="A71" s="79"/>
      <c r="B71" s="79"/>
      <c r="C71" s="80"/>
      <c r="D71" s="81">
        <v>0</v>
      </c>
    </row>
    <row r="72" spans="1:4" s="78" customFormat="1" hidden="1" x14ac:dyDescent="0.25">
      <c r="A72" s="79"/>
      <c r="B72" s="79"/>
      <c r="C72" s="80"/>
      <c r="D72" s="81">
        <v>0</v>
      </c>
    </row>
    <row r="73" spans="1:4" s="78" customFormat="1" hidden="1" x14ac:dyDescent="0.25">
      <c r="A73" s="79"/>
      <c r="B73" s="79"/>
      <c r="C73" s="80"/>
      <c r="D73" s="81">
        <v>0</v>
      </c>
    </row>
    <row r="74" spans="1:4" s="78" customFormat="1" hidden="1" x14ac:dyDescent="0.25">
      <c r="A74" s="79"/>
      <c r="B74" s="79"/>
      <c r="C74" s="80"/>
      <c r="D74" s="81">
        <v>0</v>
      </c>
    </row>
    <row r="75" spans="1:4" s="78" customFormat="1" hidden="1" x14ac:dyDescent="0.25">
      <c r="A75" s="79"/>
      <c r="B75" s="79"/>
      <c r="C75" s="80"/>
      <c r="D75" s="81">
        <v>0</v>
      </c>
    </row>
    <row r="76" spans="1:4" s="78" customFormat="1" hidden="1" x14ac:dyDescent="0.25">
      <c r="A76" s="79"/>
      <c r="B76" s="79"/>
      <c r="C76" s="80"/>
      <c r="D76" s="81">
        <v>0</v>
      </c>
    </row>
    <row r="77" spans="1:4" s="78" customFormat="1" hidden="1" x14ac:dyDescent="0.25">
      <c r="A77" s="79"/>
      <c r="B77" s="79"/>
      <c r="C77" s="80"/>
      <c r="D77" s="81">
        <v>0</v>
      </c>
    </row>
    <row r="78" spans="1:4" s="78" customFormat="1" hidden="1" x14ac:dyDescent="0.25">
      <c r="A78" s="79"/>
      <c r="B78" s="79"/>
      <c r="C78" s="80"/>
      <c r="D78" s="81">
        <v>0</v>
      </c>
    </row>
    <row r="79" spans="1:4" s="78" customFormat="1" hidden="1" x14ac:dyDescent="0.25">
      <c r="A79" s="79"/>
      <c r="B79" s="79"/>
      <c r="C79" s="80"/>
      <c r="D79" s="81">
        <v>0</v>
      </c>
    </row>
    <row r="80" spans="1:4" s="78" customFormat="1" ht="15" hidden="1" customHeight="1" x14ac:dyDescent="0.25">
      <c r="A80" s="135" t="s">
        <v>33</v>
      </c>
      <c r="B80" s="136"/>
      <c r="C80" s="137"/>
      <c r="D80" s="82">
        <f>SUM(D71:D79)</f>
        <v>0</v>
      </c>
    </row>
    <row r="81" spans="1:4" s="78" customFormat="1" hidden="1" x14ac:dyDescent="0.25"/>
    <row r="82" spans="1:4" s="78" customFormat="1" ht="15" hidden="1" customHeight="1" x14ac:dyDescent="0.25">
      <c r="A82" s="138" t="s">
        <v>35</v>
      </c>
      <c r="B82" s="139"/>
      <c r="C82" s="139"/>
      <c r="D82" s="139"/>
    </row>
    <row r="83" spans="1:4" s="78" customFormat="1" ht="15" hidden="1" customHeight="1" x14ac:dyDescent="0.25">
      <c r="A83" s="138" t="s">
        <v>28</v>
      </c>
      <c r="B83" s="139"/>
      <c r="C83" s="139"/>
      <c r="D83" s="115"/>
    </row>
    <row r="84" spans="1:4" s="78" customFormat="1" ht="25.5" hidden="1" x14ac:dyDescent="0.25">
      <c r="A84" s="61" t="s">
        <v>29</v>
      </c>
      <c r="B84" s="61" t="s">
        <v>30</v>
      </c>
      <c r="C84" s="61" t="s">
        <v>31</v>
      </c>
      <c r="D84" s="61" t="s">
        <v>32</v>
      </c>
    </row>
    <row r="85" spans="1:4" s="78" customFormat="1" hidden="1" x14ac:dyDescent="0.25">
      <c r="A85" s="79"/>
      <c r="B85" s="79"/>
      <c r="C85" s="80"/>
      <c r="D85" s="81">
        <v>0</v>
      </c>
    </row>
    <row r="86" spans="1:4" s="78" customFormat="1" hidden="1" x14ac:dyDescent="0.25">
      <c r="A86" s="79"/>
      <c r="B86" s="79"/>
      <c r="C86" s="80"/>
      <c r="D86" s="81">
        <v>0</v>
      </c>
    </row>
    <row r="87" spans="1:4" s="78" customFormat="1" hidden="1" x14ac:dyDescent="0.25">
      <c r="A87" s="79"/>
      <c r="B87" s="79"/>
      <c r="C87" s="80"/>
      <c r="D87" s="81">
        <v>0</v>
      </c>
    </row>
    <row r="88" spans="1:4" s="78" customFormat="1" hidden="1" x14ac:dyDescent="0.25">
      <c r="A88" s="79"/>
      <c r="B88" s="79"/>
      <c r="C88" s="80"/>
      <c r="D88" s="81">
        <v>0</v>
      </c>
    </row>
    <row r="89" spans="1:4" s="78" customFormat="1" hidden="1" x14ac:dyDescent="0.25">
      <c r="A89" s="79"/>
      <c r="B89" s="79"/>
      <c r="C89" s="80"/>
      <c r="D89" s="81">
        <v>0</v>
      </c>
    </row>
    <row r="90" spans="1:4" s="78" customFormat="1" hidden="1" x14ac:dyDescent="0.25">
      <c r="A90" s="79"/>
      <c r="B90" s="79"/>
      <c r="C90" s="80"/>
      <c r="D90" s="81">
        <v>0</v>
      </c>
    </row>
    <row r="91" spans="1:4" s="78" customFormat="1" hidden="1" x14ac:dyDescent="0.25">
      <c r="A91" s="79"/>
      <c r="B91" s="79"/>
      <c r="C91" s="80"/>
      <c r="D91" s="81">
        <v>0</v>
      </c>
    </row>
    <row r="92" spans="1:4" s="78" customFormat="1" hidden="1" x14ac:dyDescent="0.25">
      <c r="A92" s="79"/>
      <c r="B92" s="79"/>
      <c r="C92" s="80"/>
      <c r="D92" s="81">
        <v>0</v>
      </c>
    </row>
    <row r="93" spans="1:4" s="78" customFormat="1" hidden="1" x14ac:dyDescent="0.25">
      <c r="A93" s="79"/>
      <c r="B93" s="79"/>
      <c r="C93" s="80"/>
      <c r="D93" s="81">
        <v>0</v>
      </c>
    </row>
    <row r="94" spans="1:4" s="78" customFormat="1" ht="15" hidden="1" customHeight="1" x14ac:dyDescent="0.25">
      <c r="A94" s="135" t="s">
        <v>33</v>
      </c>
      <c r="B94" s="136"/>
      <c r="C94" s="137"/>
      <c r="D94" s="82">
        <f>SUM(D85:D93)</f>
        <v>0</v>
      </c>
    </row>
    <row r="95" spans="1:4" s="78" customFormat="1" hidden="1" x14ac:dyDescent="0.25"/>
    <row r="96" spans="1:4" s="78" customFormat="1" ht="15" hidden="1" customHeight="1" x14ac:dyDescent="0.25">
      <c r="A96" s="138" t="s">
        <v>36</v>
      </c>
      <c r="B96" s="139"/>
      <c r="C96" s="139"/>
      <c r="D96" s="139"/>
    </row>
    <row r="97" spans="1:4" s="78" customFormat="1" ht="15" hidden="1" customHeight="1" x14ac:dyDescent="0.25">
      <c r="A97" s="138" t="s">
        <v>28</v>
      </c>
      <c r="B97" s="139"/>
      <c r="C97" s="139"/>
      <c r="D97" s="115"/>
    </row>
    <row r="98" spans="1:4" s="78" customFormat="1" ht="25.5" hidden="1" x14ac:dyDescent="0.25">
      <c r="A98" s="61" t="s">
        <v>29</v>
      </c>
      <c r="B98" s="61" t="s">
        <v>30</v>
      </c>
      <c r="C98" s="61" t="s">
        <v>31</v>
      </c>
      <c r="D98" s="61" t="s">
        <v>32</v>
      </c>
    </row>
    <row r="99" spans="1:4" s="78" customFormat="1" hidden="1" x14ac:dyDescent="0.25">
      <c r="A99" s="79"/>
      <c r="B99" s="79"/>
      <c r="C99" s="80"/>
      <c r="D99" s="81">
        <v>0</v>
      </c>
    </row>
    <row r="100" spans="1:4" s="78" customFormat="1" hidden="1" x14ac:dyDescent="0.25">
      <c r="A100" s="79"/>
      <c r="B100" s="79"/>
      <c r="C100" s="80"/>
      <c r="D100" s="81">
        <v>0</v>
      </c>
    </row>
    <row r="101" spans="1:4" s="78" customFormat="1" hidden="1" x14ac:dyDescent="0.25">
      <c r="A101" s="79"/>
      <c r="B101" s="79"/>
      <c r="C101" s="80"/>
      <c r="D101" s="81">
        <v>0</v>
      </c>
    </row>
    <row r="102" spans="1:4" s="78" customFormat="1" hidden="1" x14ac:dyDescent="0.25">
      <c r="A102" s="79"/>
      <c r="B102" s="79"/>
      <c r="C102" s="80"/>
      <c r="D102" s="81">
        <v>0</v>
      </c>
    </row>
    <row r="103" spans="1:4" s="78" customFormat="1" hidden="1" x14ac:dyDescent="0.25">
      <c r="A103" s="79"/>
      <c r="B103" s="79"/>
      <c r="C103" s="80"/>
      <c r="D103" s="81">
        <v>0</v>
      </c>
    </row>
    <row r="104" spans="1:4" s="78" customFormat="1" hidden="1" x14ac:dyDescent="0.25">
      <c r="A104" s="79"/>
      <c r="B104" s="79"/>
      <c r="C104" s="80"/>
      <c r="D104" s="81">
        <v>0</v>
      </c>
    </row>
    <row r="105" spans="1:4" s="78" customFormat="1" hidden="1" x14ac:dyDescent="0.25">
      <c r="A105" s="79"/>
      <c r="B105" s="79"/>
      <c r="C105" s="80"/>
      <c r="D105" s="81">
        <v>0</v>
      </c>
    </row>
    <row r="106" spans="1:4" s="78" customFormat="1" hidden="1" x14ac:dyDescent="0.25">
      <c r="A106" s="79"/>
      <c r="B106" s="79"/>
      <c r="C106" s="80"/>
      <c r="D106" s="81">
        <v>0</v>
      </c>
    </row>
    <row r="107" spans="1:4" s="78" customFormat="1" hidden="1" x14ac:dyDescent="0.25">
      <c r="A107" s="79"/>
      <c r="B107" s="79"/>
      <c r="C107" s="80"/>
      <c r="D107" s="81">
        <v>0</v>
      </c>
    </row>
    <row r="108" spans="1:4" s="78" customFormat="1" ht="15" hidden="1" customHeight="1" x14ac:dyDescent="0.25">
      <c r="A108" s="135" t="s">
        <v>33</v>
      </c>
      <c r="B108" s="136"/>
      <c r="C108" s="137"/>
      <c r="D108" s="82">
        <f>SUM(D99:D107)</f>
        <v>0</v>
      </c>
    </row>
    <row r="109" spans="1:4" s="78" customFormat="1" hidden="1" x14ac:dyDescent="0.25"/>
    <row r="110" spans="1:4" s="78" customFormat="1" ht="15" hidden="1" customHeight="1" x14ac:dyDescent="0.25">
      <c r="A110" s="138" t="s">
        <v>37</v>
      </c>
      <c r="B110" s="139"/>
      <c r="C110" s="139"/>
      <c r="D110" s="139"/>
    </row>
    <row r="111" spans="1:4" s="78" customFormat="1" ht="15" hidden="1" customHeight="1" x14ac:dyDescent="0.25">
      <c r="A111" s="138" t="s">
        <v>28</v>
      </c>
      <c r="B111" s="139"/>
      <c r="C111" s="139"/>
      <c r="D111" s="115"/>
    </row>
    <row r="112" spans="1:4" s="78" customFormat="1" ht="25.5" hidden="1" x14ac:dyDescent="0.25">
      <c r="A112" s="61" t="s">
        <v>29</v>
      </c>
      <c r="B112" s="61" t="s">
        <v>30</v>
      </c>
      <c r="C112" s="61" t="s">
        <v>31</v>
      </c>
      <c r="D112" s="61" t="s">
        <v>32</v>
      </c>
    </row>
    <row r="113" spans="1:4" s="78" customFormat="1" hidden="1" x14ac:dyDescent="0.25">
      <c r="A113" s="79"/>
      <c r="B113" s="79"/>
      <c r="C113" s="80"/>
      <c r="D113" s="81">
        <v>0</v>
      </c>
    </row>
    <row r="114" spans="1:4" s="78" customFormat="1" hidden="1" x14ac:dyDescent="0.25">
      <c r="A114" s="79"/>
      <c r="B114" s="79"/>
      <c r="C114" s="80"/>
      <c r="D114" s="81">
        <v>0</v>
      </c>
    </row>
    <row r="115" spans="1:4" s="78" customFormat="1" hidden="1" x14ac:dyDescent="0.25">
      <c r="A115" s="79"/>
      <c r="B115" s="79"/>
      <c r="C115" s="80"/>
      <c r="D115" s="81">
        <v>0</v>
      </c>
    </row>
    <row r="116" spans="1:4" s="78" customFormat="1" hidden="1" x14ac:dyDescent="0.25">
      <c r="A116" s="79"/>
      <c r="B116" s="79"/>
      <c r="C116" s="80"/>
      <c r="D116" s="81">
        <v>0</v>
      </c>
    </row>
    <row r="117" spans="1:4" s="78" customFormat="1" hidden="1" x14ac:dyDescent="0.25">
      <c r="A117" s="79"/>
      <c r="B117" s="79"/>
      <c r="C117" s="80"/>
      <c r="D117" s="81">
        <v>0</v>
      </c>
    </row>
    <row r="118" spans="1:4" s="78" customFormat="1" hidden="1" x14ac:dyDescent="0.25">
      <c r="A118" s="79"/>
      <c r="B118" s="79"/>
      <c r="C118" s="80"/>
      <c r="D118" s="81">
        <v>0</v>
      </c>
    </row>
    <row r="119" spans="1:4" s="78" customFormat="1" hidden="1" x14ac:dyDescent="0.25">
      <c r="A119" s="79"/>
      <c r="B119" s="79"/>
      <c r="C119" s="80"/>
      <c r="D119" s="81">
        <v>0</v>
      </c>
    </row>
    <row r="120" spans="1:4" s="78" customFormat="1" hidden="1" x14ac:dyDescent="0.25">
      <c r="A120" s="79"/>
      <c r="B120" s="79"/>
      <c r="C120" s="80"/>
      <c r="D120" s="81">
        <v>0</v>
      </c>
    </row>
    <row r="121" spans="1:4" s="78" customFormat="1" hidden="1" x14ac:dyDescent="0.25">
      <c r="A121" s="79"/>
      <c r="B121" s="79"/>
      <c r="C121" s="80"/>
      <c r="D121" s="81">
        <v>0</v>
      </c>
    </row>
    <row r="122" spans="1:4" s="78" customFormat="1" ht="15" hidden="1" customHeight="1" x14ac:dyDescent="0.25">
      <c r="A122" s="135" t="s">
        <v>33</v>
      </c>
      <c r="B122" s="136"/>
      <c r="C122" s="137"/>
      <c r="D122" s="82">
        <f>SUM(D113:D121)</f>
        <v>0</v>
      </c>
    </row>
    <row r="123" spans="1:4" s="78" customFormat="1" hidden="1" x14ac:dyDescent="0.25"/>
    <row r="124" spans="1:4" s="78" customFormat="1" ht="15" hidden="1" customHeight="1" x14ac:dyDescent="0.25">
      <c r="A124" s="138" t="s">
        <v>38</v>
      </c>
      <c r="B124" s="139"/>
      <c r="C124" s="139"/>
      <c r="D124" s="139"/>
    </row>
    <row r="125" spans="1:4" s="78" customFormat="1" ht="15" hidden="1" customHeight="1" x14ac:dyDescent="0.25">
      <c r="A125" s="138" t="s">
        <v>28</v>
      </c>
      <c r="B125" s="139"/>
      <c r="C125" s="139"/>
      <c r="D125" s="115"/>
    </row>
    <row r="126" spans="1:4" s="78" customFormat="1" ht="25.5" hidden="1" x14ac:dyDescent="0.25">
      <c r="A126" s="61" t="s">
        <v>29</v>
      </c>
      <c r="B126" s="61" t="s">
        <v>30</v>
      </c>
      <c r="C126" s="61" t="s">
        <v>31</v>
      </c>
      <c r="D126" s="61" t="s">
        <v>32</v>
      </c>
    </row>
    <row r="127" spans="1:4" s="78" customFormat="1" hidden="1" x14ac:dyDescent="0.25">
      <c r="A127" s="79"/>
      <c r="B127" s="79"/>
      <c r="C127" s="80"/>
      <c r="D127" s="81">
        <v>0</v>
      </c>
    </row>
    <row r="128" spans="1:4" s="78" customFormat="1" hidden="1" x14ac:dyDescent="0.25">
      <c r="A128" s="79"/>
      <c r="B128" s="79"/>
      <c r="C128" s="80"/>
      <c r="D128" s="81">
        <v>0</v>
      </c>
    </row>
    <row r="129" spans="1:4" s="78" customFormat="1" hidden="1" x14ac:dyDescent="0.25">
      <c r="A129" s="79"/>
      <c r="B129" s="79"/>
      <c r="C129" s="80"/>
      <c r="D129" s="81">
        <v>0</v>
      </c>
    </row>
    <row r="130" spans="1:4" s="78" customFormat="1" hidden="1" x14ac:dyDescent="0.25">
      <c r="A130" s="79"/>
      <c r="B130" s="79"/>
      <c r="C130" s="80"/>
      <c r="D130" s="81">
        <v>0</v>
      </c>
    </row>
    <row r="131" spans="1:4" s="78" customFormat="1" hidden="1" x14ac:dyDescent="0.25">
      <c r="A131" s="79"/>
      <c r="B131" s="79"/>
      <c r="C131" s="80"/>
      <c r="D131" s="81">
        <v>0</v>
      </c>
    </row>
    <row r="132" spans="1:4" s="78" customFormat="1" hidden="1" x14ac:dyDescent="0.25">
      <c r="A132" s="79"/>
      <c r="B132" s="79"/>
      <c r="C132" s="80"/>
      <c r="D132" s="81">
        <v>0</v>
      </c>
    </row>
    <row r="133" spans="1:4" s="78" customFormat="1" hidden="1" x14ac:dyDescent="0.25">
      <c r="A133" s="79"/>
      <c r="B133" s="79"/>
      <c r="C133" s="80"/>
      <c r="D133" s="81">
        <v>0</v>
      </c>
    </row>
    <row r="134" spans="1:4" s="78" customFormat="1" hidden="1" x14ac:dyDescent="0.25">
      <c r="A134" s="79"/>
      <c r="B134" s="79"/>
      <c r="C134" s="80"/>
      <c r="D134" s="81">
        <v>0</v>
      </c>
    </row>
    <row r="135" spans="1:4" s="78" customFormat="1" hidden="1" x14ac:dyDescent="0.25">
      <c r="A135" s="79"/>
      <c r="B135" s="79"/>
      <c r="C135" s="80"/>
      <c r="D135" s="81">
        <v>0</v>
      </c>
    </row>
    <row r="136" spans="1:4" s="78" customFormat="1" ht="15" hidden="1" customHeight="1" x14ac:dyDescent="0.25">
      <c r="A136" s="135" t="s">
        <v>33</v>
      </c>
      <c r="B136" s="136"/>
      <c r="C136" s="137"/>
      <c r="D136" s="82">
        <f>SUM(D127:D135)</f>
        <v>0</v>
      </c>
    </row>
    <row r="137" spans="1:4" s="78" customFormat="1" hidden="1" x14ac:dyDescent="0.25"/>
    <row r="138" spans="1:4" s="78" customFormat="1" ht="15" hidden="1" customHeight="1" x14ac:dyDescent="0.25">
      <c r="A138" s="138" t="s">
        <v>39</v>
      </c>
      <c r="B138" s="139"/>
      <c r="C138" s="139"/>
      <c r="D138" s="139"/>
    </row>
    <row r="139" spans="1:4" s="78" customFormat="1" ht="15" hidden="1" customHeight="1" x14ac:dyDescent="0.25">
      <c r="A139" s="138" t="s">
        <v>28</v>
      </c>
      <c r="B139" s="139"/>
      <c r="C139" s="139"/>
      <c r="D139" s="115"/>
    </row>
    <row r="140" spans="1:4" s="78" customFormat="1" ht="25.5" hidden="1" x14ac:dyDescent="0.25">
      <c r="A140" s="61" t="s">
        <v>29</v>
      </c>
      <c r="B140" s="61" t="s">
        <v>30</v>
      </c>
      <c r="C140" s="61" t="s">
        <v>31</v>
      </c>
      <c r="D140" s="61" t="s">
        <v>32</v>
      </c>
    </row>
    <row r="141" spans="1:4" s="78" customFormat="1" hidden="1" x14ac:dyDescent="0.25">
      <c r="A141" s="79"/>
      <c r="B141" s="79"/>
      <c r="C141" s="80"/>
      <c r="D141" s="81">
        <v>0</v>
      </c>
    </row>
    <row r="142" spans="1:4" s="78" customFormat="1" hidden="1" x14ac:dyDescent="0.25">
      <c r="A142" s="79"/>
      <c r="B142" s="79"/>
      <c r="C142" s="80"/>
      <c r="D142" s="81">
        <v>0</v>
      </c>
    </row>
    <row r="143" spans="1:4" s="78" customFormat="1" hidden="1" x14ac:dyDescent="0.25">
      <c r="A143" s="79"/>
      <c r="B143" s="79"/>
      <c r="C143" s="80"/>
      <c r="D143" s="81">
        <v>0</v>
      </c>
    </row>
    <row r="144" spans="1:4" s="78" customFormat="1" hidden="1" x14ac:dyDescent="0.25">
      <c r="A144" s="79"/>
      <c r="B144" s="79"/>
      <c r="C144" s="80"/>
      <c r="D144" s="81">
        <v>0</v>
      </c>
    </row>
    <row r="145" spans="1:4" s="78" customFormat="1" hidden="1" x14ac:dyDescent="0.25">
      <c r="A145" s="79"/>
      <c r="B145" s="79"/>
      <c r="C145" s="80"/>
      <c r="D145" s="81">
        <v>0</v>
      </c>
    </row>
    <row r="146" spans="1:4" s="78" customFormat="1" hidden="1" x14ac:dyDescent="0.25">
      <c r="A146" s="79"/>
      <c r="B146" s="79"/>
      <c r="C146" s="80"/>
      <c r="D146" s="81">
        <v>0</v>
      </c>
    </row>
    <row r="147" spans="1:4" s="78" customFormat="1" hidden="1" x14ac:dyDescent="0.25">
      <c r="A147" s="79"/>
      <c r="B147" s="79"/>
      <c r="C147" s="80"/>
      <c r="D147" s="81">
        <v>0</v>
      </c>
    </row>
    <row r="148" spans="1:4" s="78" customFormat="1" hidden="1" x14ac:dyDescent="0.25">
      <c r="A148" s="79"/>
      <c r="B148" s="79"/>
      <c r="C148" s="80"/>
      <c r="D148" s="81">
        <v>0</v>
      </c>
    </row>
    <row r="149" spans="1:4" s="78" customFormat="1" hidden="1" x14ac:dyDescent="0.25">
      <c r="A149" s="79"/>
      <c r="B149" s="79"/>
      <c r="C149" s="80"/>
      <c r="D149" s="81">
        <v>0</v>
      </c>
    </row>
    <row r="150" spans="1:4" s="78" customFormat="1" ht="15" hidden="1" customHeight="1" x14ac:dyDescent="0.25">
      <c r="A150" s="135" t="s">
        <v>33</v>
      </c>
      <c r="B150" s="136"/>
      <c r="C150" s="137"/>
      <c r="D150" s="82">
        <f>SUM(D141:D149)</f>
        <v>0</v>
      </c>
    </row>
  </sheetData>
  <customSheetViews>
    <customSheetView guid="{8A016BEE-0A38-4157-8969-1BE2B4195976}" scale="85" fitToPage="1" topLeftCell="H1">
      <selection activeCell="H11" sqref="H11"/>
      <pageMargins left="0" right="0" top="0" bottom="0" header="0" footer="0"/>
      <pageSetup paperSize="17" scale="24" orientation="landscape" r:id="rId1"/>
      <headerFooter>
        <oddHeader xml:space="preserve">&amp;R&amp;9Attachment&amp;K000000 D&amp;K01+000: Cost Proposal Template
</oddHeader>
        <oddFooter>&amp;L&amp;9&amp;A&amp;C&amp;9&amp;P&amp;R&amp;9&amp;D</oddFooter>
      </headerFooter>
    </customSheetView>
    <customSheetView guid="{1A9BEE79-E8E6-40E4-9641-A5A20CCAAC0B}" scale="85" fitToPage="1">
      <selection activeCell="E49" sqref="E49"/>
      <pageMargins left="0" right="0" top="0" bottom="0" header="0" footer="0"/>
      <pageSetup paperSize="17" scale="24" orientation="landscape" r:id="rId2"/>
      <headerFooter>
        <oddHeader xml:space="preserve">&amp;R&amp;9Attachment&amp;K000000 D&amp;K01+000: Cost Proposal Template
</oddHeader>
        <oddFooter>&amp;L&amp;9&amp;A&amp;C&amp;9&amp;P&amp;R&amp;9&amp;D</oddFooter>
      </headerFooter>
    </customSheetView>
  </customSheetViews>
  <mergeCells count="37">
    <mergeCell ref="B3:D3"/>
    <mergeCell ref="A46:C46"/>
    <mergeCell ref="A52:C52"/>
    <mergeCell ref="A16:C16"/>
    <mergeCell ref="A32:C32"/>
    <mergeCell ref="A40:C40"/>
    <mergeCell ref="A13:C13"/>
    <mergeCell ref="A37:C37"/>
    <mergeCell ref="A29:C29"/>
    <mergeCell ref="A66:C66"/>
    <mergeCell ref="A39:D39"/>
    <mergeCell ref="A8:C8"/>
    <mergeCell ref="A49:C49"/>
    <mergeCell ref="A7:D7"/>
    <mergeCell ref="A48:D48"/>
    <mergeCell ref="A15:D15"/>
    <mergeCell ref="A31:D31"/>
    <mergeCell ref="A54:D54"/>
    <mergeCell ref="A55:C55"/>
    <mergeCell ref="A80:C80"/>
    <mergeCell ref="A68:D68"/>
    <mergeCell ref="A69:C69"/>
    <mergeCell ref="A94:C94"/>
    <mergeCell ref="A82:D82"/>
    <mergeCell ref="A83:C83"/>
    <mergeCell ref="A108:C108"/>
    <mergeCell ref="A96:D96"/>
    <mergeCell ref="A97:C97"/>
    <mergeCell ref="A122:C122"/>
    <mergeCell ref="A110:D110"/>
    <mergeCell ref="A111:C111"/>
    <mergeCell ref="A136:C136"/>
    <mergeCell ref="A124:D124"/>
    <mergeCell ref="A125:C125"/>
    <mergeCell ref="A150:C150"/>
    <mergeCell ref="A138:D138"/>
    <mergeCell ref="A139:C139"/>
  </mergeCells>
  <hyperlinks>
    <hyperlink ref="A4" location="TOC!A1" display="RETURN TO TABLE OF CONTENTS" xr:uid="{00000000-0004-0000-0200-000000000000}"/>
  </hyperlinks>
  <pageMargins left="0.25" right="0.25" top="0.75" bottom="0.75" header="0.3" footer="0.3"/>
  <pageSetup paperSize="17" scale="24" orientation="landscape" r:id="rId3"/>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73"/>
  <sheetViews>
    <sheetView showGridLines="0" topLeftCell="D57" zoomScale="115" zoomScaleNormal="115" workbookViewId="0">
      <selection activeCell="M70" sqref="M70:P70"/>
    </sheetView>
  </sheetViews>
  <sheetFormatPr defaultRowHeight="15" x14ac:dyDescent="0.25"/>
  <cols>
    <col min="1" max="1" width="13.28515625" customWidth="1"/>
    <col min="2" max="2" width="12.28515625" customWidth="1"/>
    <col min="3" max="3" width="33" customWidth="1"/>
    <col min="4" max="4" width="11.7109375" customWidth="1"/>
    <col min="5" max="5" width="12.85546875" customWidth="1"/>
    <col min="6" max="6" width="10.42578125" customWidth="1"/>
    <col min="7" max="7" width="10" customWidth="1"/>
    <col min="10" max="10" width="13.140625" customWidth="1"/>
    <col min="11" max="11" width="9.140625" style="18"/>
    <col min="12" max="12" width="13.140625" style="18" customWidth="1"/>
    <col min="13" max="13" width="10.28515625" customWidth="1"/>
    <col min="14" max="14" width="21.42578125" customWidth="1"/>
    <col min="16" max="16" width="23.85546875" customWidth="1"/>
    <col min="18" max="18" width="21.42578125" customWidth="1"/>
  </cols>
  <sheetData>
    <row r="1" spans="1:20" ht="15.75" x14ac:dyDescent="0.25">
      <c r="A1" s="19" t="str">
        <f>TOC!A1</f>
        <v>RFP 21-1950 IDOC Statewide Victim Notification System</v>
      </c>
      <c r="B1" s="18"/>
      <c r="C1" s="18"/>
      <c r="D1" s="18"/>
      <c r="E1" s="18"/>
      <c r="F1" s="18"/>
      <c r="G1" s="18"/>
      <c r="H1" s="18"/>
      <c r="I1" s="18"/>
      <c r="J1" s="18"/>
      <c r="M1" s="18"/>
      <c r="N1" s="18"/>
      <c r="O1" s="18"/>
      <c r="P1" s="18"/>
      <c r="Q1" s="18"/>
      <c r="R1" s="18"/>
      <c r="S1" s="18"/>
      <c r="T1" s="18"/>
    </row>
    <row r="2" spans="1:20" ht="15.75" x14ac:dyDescent="0.25">
      <c r="A2" s="19" t="str">
        <f>TOC!A2</f>
        <v>Attachment D Cost Proposal</v>
      </c>
      <c r="B2" s="18"/>
      <c r="C2" s="18"/>
      <c r="D2" s="18"/>
      <c r="E2" s="18"/>
      <c r="F2" s="18"/>
      <c r="G2" s="18"/>
      <c r="H2" s="18"/>
      <c r="I2" s="18"/>
      <c r="J2" s="18"/>
      <c r="M2" s="18"/>
      <c r="N2" s="18"/>
      <c r="O2" s="18"/>
      <c r="P2" s="18"/>
      <c r="Q2" s="18"/>
      <c r="R2" s="18"/>
      <c r="S2" s="18"/>
      <c r="T2" s="18"/>
    </row>
    <row r="3" spans="1:20" ht="15.75" x14ac:dyDescent="0.25">
      <c r="A3" s="19" t="str">
        <f>TOC!A3</f>
        <v xml:space="preserve">Respondent: </v>
      </c>
      <c r="B3" s="13" t="str">
        <f>TOC!B3</f>
        <v>Information Strategies, d/b/a/ InfoStrat</v>
      </c>
      <c r="C3" s="18"/>
      <c r="D3" s="18"/>
      <c r="E3" s="18"/>
      <c r="F3" s="18"/>
      <c r="G3" s="18"/>
      <c r="H3" s="18"/>
      <c r="I3" s="18"/>
      <c r="J3" s="18"/>
      <c r="M3" s="18"/>
      <c r="N3" s="18"/>
      <c r="O3" s="18"/>
      <c r="P3" s="18"/>
      <c r="Q3" s="18"/>
      <c r="R3" s="18"/>
      <c r="S3" s="18"/>
      <c r="T3" s="18"/>
    </row>
    <row r="4" spans="1:20" x14ac:dyDescent="0.25">
      <c r="A4" s="119" t="s">
        <v>16</v>
      </c>
      <c r="B4" s="18"/>
      <c r="C4" s="18"/>
      <c r="D4" s="18"/>
      <c r="E4" s="18"/>
      <c r="F4" s="18"/>
      <c r="G4" s="18"/>
      <c r="H4" s="18"/>
      <c r="I4" s="18"/>
      <c r="J4" s="18"/>
      <c r="M4" s="18"/>
      <c r="N4" s="18"/>
      <c r="O4" s="18"/>
      <c r="P4" s="18"/>
      <c r="Q4" s="18"/>
      <c r="R4" s="18"/>
      <c r="S4" s="18"/>
      <c r="T4" s="18"/>
    </row>
    <row r="5" spans="1:20" s="18" customFormat="1" ht="15.75" x14ac:dyDescent="0.25">
      <c r="A5" s="92"/>
    </row>
    <row r="6" spans="1:20" s="18" customFormat="1" x14ac:dyDescent="0.25">
      <c r="A6" s="10" t="s">
        <v>40</v>
      </c>
    </row>
    <row r="7" spans="1:20" s="18" customFormat="1" ht="15.75" x14ac:dyDescent="0.25">
      <c r="A7" s="92" t="s">
        <v>112</v>
      </c>
    </row>
    <row r="8" spans="1:20" s="18" customFormat="1" ht="15.75" x14ac:dyDescent="0.25">
      <c r="A8" s="92"/>
    </row>
    <row r="9" spans="1:20" s="18" customFormat="1" ht="15.75" x14ac:dyDescent="0.25">
      <c r="A9" s="102" t="s">
        <v>110</v>
      </c>
      <c r="B9" s="103"/>
      <c r="C9" s="103"/>
      <c r="D9" s="103"/>
      <c r="E9" s="103"/>
      <c r="F9" s="103"/>
      <c r="G9" s="103"/>
      <c r="H9" s="103"/>
      <c r="I9" s="103"/>
      <c r="J9" s="103"/>
      <c r="K9" s="103"/>
      <c r="L9" s="103"/>
      <c r="M9" s="103"/>
      <c r="N9" s="103"/>
      <c r="O9" s="103"/>
      <c r="P9" s="103"/>
      <c r="Q9" s="103"/>
      <c r="R9" s="104"/>
    </row>
    <row r="10" spans="1:20" s="18" customFormat="1" ht="15.75" customHeight="1" x14ac:dyDescent="0.25">
      <c r="A10" s="150" t="s">
        <v>111</v>
      </c>
      <c r="B10" s="151"/>
      <c r="C10" s="151"/>
      <c r="D10" s="151"/>
      <c r="E10" s="151"/>
      <c r="F10" s="151"/>
      <c r="G10" s="151"/>
      <c r="H10" s="151"/>
      <c r="I10" s="151"/>
      <c r="J10" s="151"/>
      <c r="K10" s="112"/>
      <c r="L10" s="112"/>
      <c r="M10" s="105"/>
      <c r="N10" s="105"/>
      <c r="O10" s="105"/>
      <c r="P10" s="105"/>
      <c r="Q10" s="105"/>
      <c r="R10" s="106"/>
    </row>
    <row r="11" spans="1:20" s="18" customFormat="1" ht="15.75" customHeight="1" x14ac:dyDescent="0.25">
      <c r="A11" s="150"/>
      <c r="B11" s="151"/>
      <c r="C11" s="151"/>
      <c r="D11" s="151"/>
      <c r="E11" s="151"/>
      <c r="F11" s="151"/>
      <c r="G11" s="151"/>
      <c r="H11" s="151"/>
      <c r="I11" s="151"/>
      <c r="J11" s="151"/>
      <c r="K11" s="112"/>
      <c r="L11" s="112"/>
      <c r="M11" s="105"/>
      <c r="N11" s="105"/>
      <c r="O11" s="105"/>
      <c r="P11" s="105"/>
      <c r="Q11" s="105"/>
      <c r="R11" s="106"/>
    </row>
    <row r="12" spans="1:20" s="18" customFormat="1" ht="15.75" customHeight="1" x14ac:dyDescent="0.25">
      <c r="A12" s="150"/>
      <c r="B12" s="151"/>
      <c r="C12" s="151"/>
      <c r="D12" s="151"/>
      <c r="E12" s="151"/>
      <c r="F12" s="151"/>
      <c r="G12" s="151"/>
      <c r="H12" s="151"/>
      <c r="I12" s="151"/>
      <c r="J12" s="151"/>
      <c r="K12" s="112"/>
      <c r="L12" s="112"/>
      <c r="M12" s="105"/>
      <c r="N12" s="105"/>
      <c r="O12" s="105"/>
      <c r="P12" s="105"/>
      <c r="Q12" s="105"/>
      <c r="R12" s="106"/>
    </row>
    <row r="13" spans="1:20" s="18" customFormat="1" x14ac:dyDescent="0.25">
      <c r="A13" s="93" t="s">
        <v>109</v>
      </c>
      <c r="B13" s="94"/>
      <c r="C13" s="94"/>
      <c r="D13" s="94"/>
      <c r="E13" s="94"/>
      <c r="F13" s="94"/>
      <c r="G13" s="94"/>
      <c r="H13" s="94"/>
      <c r="I13" s="94"/>
      <c r="J13" s="94"/>
      <c r="K13" s="94"/>
      <c r="L13" s="94"/>
      <c r="M13" s="95"/>
      <c r="N13" s="95"/>
      <c r="O13" s="95"/>
      <c r="P13" s="95"/>
      <c r="Q13" s="95"/>
      <c r="R13" s="96"/>
    </row>
    <row r="14" spans="1:20" s="18" customFormat="1" x14ac:dyDescent="0.25">
      <c r="A14" s="146" t="s">
        <v>72</v>
      </c>
      <c r="B14" s="147"/>
      <c r="C14" s="147"/>
      <c r="D14" s="147"/>
      <c r="E14" s="147"/>
      <c r="F14" s="147"/>
      <c r="G14" s="147"/>
      <c r="H14" s="147"/>
      <c r="I14" s="147"/>
      <c r="J14" s="147"/>
      <c r="K14" s="110"/>
      <c r="L14" s="110"/>
      <c r="M14" s="97"/>
      <c r="N14" s="97"/>
      <c r="O14" s="97"/>
      <c r="P14" s="97"/>
      <c r="Q14" s="97"/>
      <c r="R14" s="98"/>
    </row>
    <row r="15" spans="1:20" s="18" customFormat="1" x14ac:dyDescent="0.25">
      <c r="A15" s="146"/>
      <c r="B15" s="147"/>
      <c r="C15" s="147"/>
      <c r="D15" s="147"/>
      <c r="E15" s="147"/>
      <c r="F15" s="147"/>
      <c r="G15" s="147"/>
      <c r="H15" s="147"/>
      <c r="I15" s="147"/>
      <c r="J15" s="147"/>
      <c r="K15" s="110"/>
      <c r="L15" s="110"/>
      <c r="M15" s="97"/>
      <c r="N15" s="97"/>
      <c r="O15" s="97"/>
      <c r="P15" s="97"/>
      <c r="Q15" s="97"/>
      <c r="R15" s="98"/>
    </row>
    <row r="16" spans="1:20" s="18" customFormat="1" ht="15" customHeight="1" x14ac:dyDescent="0.25">
      <c r="A16" s="146"/>
      <c r="B16" s="147"/>
      <c r="C16" s="147"/>
      <c r="D16" s="147"/>
      <c r="E16" s="147"/>
      <c r="F16" s="147"/>
      <c r="G16" s="147"/>
      <c r="H16" s="147"/>
      <c r="I16" s="147"/>
      <c r="J16" s="147"/>
      <c r="K16" s="110"/>
      <c r="L16" s="110"/>
      <c r="M16" s="97"/>
      <c r="N16" s="97"/>
      <c r="O16" s="97"/>
      <c r="P16" s="97"/>
      <c r="Q16" s="97"/>
      <c r="R16" s="98"/>
    </row>
    <row r="17" spans="1:20" s="18" customFormat="1" ht="15" customHeight="1" x14ac:dyDescent="0.25">
      <c r="A17" s="146"/>
      <c r="B17" s="147"/>
      <c r="C17" s="147"/>
      <c r="D17" s="147"/>
      <c r="E17" s="147"/>
      <c r="F17" s="147"/>
      <c r="G17" s="147"/>
      <c r="H17" s="147"/>
      <c r="I17" s="147"/>
      <c r="J17" s="147"/>
      <c r="K17" s="110"/>
      <c r="L17" s="110"/>
      <c r="M17" s="97"/>
      <c r="N17" s="97"/>
      <c r="O17" s="97"/>
      <c r="P17" s="97"/>
      <c r="Q17" s="97"/>
      <c r="R17" s="98"/>
    </row>
    <row r="18" spans="1:20" s="18" customFormat="1" ht="15" customHeight="1" x14ac:dyDescent="0.25">
      <c r="A18" s="146"/>
      <c r="B18" s="147"/>
      <c r="C18" s="147"/>
      <c r="D18" s="147"/>
      <c r="E18" s="147"/>
      <c r="F18" s="147"/>
      <c r="G18" s="147"/>
      <c r="H18" s="147"/>
      <c r="I18" s="147"/>
      <c r="J18" s="147"/>
      <c r="K18" s="110"/>
      <c r="L18" s="110"/>
      <c r="M18" s="97"/>
      <c r="N18" s="97"/>
      <c r="O18" s="97"/>
      <c r="P18" s="97"/>
      <c r="Q18" s="97"/>
      <c r="R18" s="98"/>
    </row>
    <row r="19" spans="1:20" s="18" customFormat="1" ht="30" customHeight="1" x14ac:dyDescent="0.25">
      <c r="A19" s="148"/>
      <c r="B19" s="149"/>
      <c r="C19" s="149"/>
      <c r="D19" s="149"/>
      <c r="E19" s="149"/>
      <c r="F19" s="149"/>
      <c r="G19" s="149"/>
      <c r="H19" s="149"/>
      <c r="I19" s="149"/>
      <c r="J19" s="149"/>
      <c r="K19" s="111"/>
      <c r="L19" s="111"/>
      <c r="M19" s="99"/>
      <c r="N19" s="99"/>
      <c r="O19" s="99"/>
      <c r="P19" s="99"/>
      <c r="Q19" s="99"/>
      <c r="R19" s="100"/>
    </row>
    <row r="20" spans="1:20" x14ac:dyDescent="0.25">
      <c r="A20" s="9"/>
      <c r="B20" s="9"/>
      <c r="C20" s="9"/>
      <c r="D20" s="9"/>
      <c r="E20" s="9"/>
      <c r="F20" s="9"/>
      <c r="G20" s="9"/>
      <c r="H20" s="9"/>
      <c r="I20" s="9"/>
      <c r="J20" s="9"/>
      <c r="K20" s="9"/>
      <c r="L20" s="9"/>
      <c r="M20" s="9"/>
      <c r="N20" s="9"/>
      <c r="O20" s="9"/>
      <c r="P20" s="9"/>
      <c r="Q20" s="9"/>
      <c r="R20" s="9"/>
      <c r="S20" s="18"/>
      <c r="T20" s="18"/>
    </row>
    <row r="21" spans="1:20" ht="15" customHeight="1" x14ac:dyDescent="0.25">
      <c r="A21" s="93" t="s">
        <v>108</v>
      </c>
      <c r="B21" s="94"/>
      <c r="C21" s="94"/>
      <c r="D21" s="94"/>
      <c r="E21" s="94"/>
      <c r="F21" s="94"/>
      <c r="G21" s="94"/>
      <c r="H21" s="94"/>
      <c r="I21" s="94"/>
      <c r="J21" s="94"/>
      <c r="K21" s="94"/>
      <c r="L21" s="94"/>
      <c r="M21" s="95"/>
      <c r="N21" s="95"/>
      <c r="O21" s="95"/>
      <c r="P21" s="95"/>
      <c r="Q21" s="95"/>
      <c r="R21" s="96"/>
      <c r="S21" s="18"/>
      <c r="T21" s="18"/>
    </row>
    <row r="22" spans="1:20" s="18" customFormat="1" ht="17.25" customHeight="1" x14ac:dyDescent="0.25">
      <c r="A22" s="146" t="s">
        <v>107</v>
      </c>
      <c r="B22" s="147"/>
      <c r="C22" s="147"/>
      <c r="D22" s="147"/>
      <c r="E22" s="147"/>
      <c r="F22" s="147"/>
      <c r="G22" s="147"/>
      <c r="H22" s="147"/>
      <c r="I22" s="147"/>
      <c r="J22" s="147"/>
      <c r="K22" s="110"/>
      <c r="L22" s="110"/>
      <c r="M22" s="97"/>
      <c r="N22" s="97"/>
      <c r="O22" s="97"/>
      <c r="P22" s="97"/>
      <c r="Q22" s="97"/>
      <c r="R22" s="98"/>
    </row>
    <row r="23" spans="1:20" ht="20.25" customHeight="1" x14ac:dyDescent="0.25">
      <c r="A23" s="146"/>
      <c r="B23" s="147"/>
      <c r="C23" s="147"/>
      <c r="D23" s="147"/>
      <c r="E23" s="147"/>
      <c r="F23" s="147"/>
      <c r="G23" s="147"/>
      <c r="H23" s="147"/>
      <c r="I23" s="147"/>
      <c r="J23" s="147"/>
      <c r="K23" s="110"/>
      <c r="L23" s="110"/>
      <c r="M23" s="97"/>
      <c r="N23" s="97"/>
      <c r="O23" s="97"/>
      <c r="P23" s="97"/>
      <c r="Q23" s="97"/>
      <c r="R23" s="98"/>
      <c r="S23" s="18"/>
      <c r="T23" s="18"/>
    </row>
    <row r="24" spans="1:20" x14ac:dyDescent="0.25">
      <c r="A24" s="146"/>
      <c r="B24" s="147"/>
      <c r="C24" s="147"/>
      <c r="D24" s="147"/>
      <c r="E24" s="147"/>
      <c r="F24" s="147"/>
      <c r="G24" s="147"/>
      <c r="H24" s="147"/>
      <c r="I24" s="147"/>
      <c r="J24" s="147"/>
      <c r="K24" s="110"/>
      <c r="L24" s="110"/>
      <c r="M24" s="97"/>
      <c r="N24" s="97"/>
      <c r="O24" s="97"/>
      <c r="P24" s="97"/>
      <c r="Q24" s="97"/>
      <c r="R24" s="98"/>
      <c r="S24" s="18"/>
      <c r="T24" s="18"/>
    </row>
    <row r="25" spans="1:20" ht="17.25" customHeight="1" x14ac:dyDescent="0.25">
      <c r="A25" s="146"/>
      <c r="B25" s="147"/>
      <c r="C25" s="147"/>
      <c r="D25" s="147"/>
      <c r="E25" s="147"/>
      <c r="F25" s="147"/>
      <c r="G25" s="147"/>
      <c r="H25" s="147"/>
      <c r="I25" s="147"/>
      <c r="J25" s="147"/>
      <c r="K25" s="110"/>
      <c r="L25" s="110"/>
      <c r="M25" s="97"/>
      <c r="N25" s="97"/>
      <c r="O25" s="97"/>
      <c r="P25" s="97"/>
      <c r="Q25" s="97"/>
      <c r="R25" s="98"/>
      <c r="S25" s="18"/>
      <c r="T25" s="18"/>
    </row>
    <row r="26" spans="1:20" s="18" customFormat="1" ht="24" customHeight="1" x14ac:dyDescent="0.25">
      <c r="A26" s="148"/>
      <c r="B26" s="149"/>
      <c r="C26" s="149"/>
      <c r="D26" s="149"/>
      <c r="E26" s="149"/>
      <c r="F26" s="149"/>
      <c r="G26" s="149"/>
      <c r="H26" s="149"/>
      <c r="I26" s="149"/>
      <c r="J26" s="149"/>
      <c r="K26" s="111"/>
      <c r="L26" s="111"/>
      <c r="M26" s="99"/>
      <c r="N26" s="99"/>
      <c r="O26" s="99"/>
      <c r="P26" s="99"/>
      <c r="Q26" s="99"/>
      <c r="R26" s="100"/>
    </row>
    <row r="27" spans="1:20" s="18" customFormat="1" ht="15.75" x14ac:dyDescent="0.25">
      <c r="A27" s="92"/>
    </row>
    <row r="28" spans="1:20" s="18" customFormat="1" x14ac:dyDescent="0.25">
      <c r="A28" s="93" t="s">
        <v>41</v>
      </c>
      <c r="B28" s="94"/>
      <c r="C28" s="94"/>
      <c r="D28" s="94"/>
      <c r="E28" s="94"/>
      <c r="F28" s="94"/>
      <c r="G28" s="94"/>
      <c r="H28" s="94"/>
      <c r="I28" s="94"/>
      <c r="J28" s="94"/>
      <c r="K28" s="94"/>
      <c r="L28" s="94"/>
      <c r="M28" s="95"/>
      <c r="N28" s="95"/>
      <c r="O28" s="95"/>
      <c r="P28" s="95"/>
      <c r="Q28" s="95"/>
      <c r="R28" s="96"/>
    </row>
    <row r="29" spans="1:20" s="18" customFormat="1" x14ac:dyDescent="0.25">
      <c r="A29" s="146" t="s">
        <v>73</v>
      </c>
      <c r="B29" s="147"/>
      <c r="C29" s="147"/>
      <c r="D29" s="147"/>
      <c r="E29" s="147"/>
      <c r="F29" s="147"/>
      <c r="G29" s="147"/>
      <c r="H29" s="147"/>
      <c r="I29" s="147"/>
      <c r="J29" s="147"/>
      <c r="K29" s="110"/>
      <c r="L29" s="110"/>
      <c r="M29" s="97"/>
      <c r="N29" s="97"/>
      <c r="O29" s="97"/>
      <c r="P29" s="97"/>
      <c r="Q29" s="97"/>
      <c r="R29" s="98"/>
    </row>
    <row r="30" spans="1:20" s="18" customFormat="1" x14ac:dyDescent="0.25">
      <c r="A30" s="146"/>
      <c r="B30" s="147"/>
      <c r="C30" s="147"/>
      <c r="D30" s="147"/>
      <c r="E30" s="147"/>
      <c r="F30" s="147"/>
      <c r="G30" s="147"/>
      <c r="H30" s="147"/>
      <c r="I30" s="147"/>
      <c r="J30" s="147"/>
      <c r="K30" s="110"/>
      <c r="L30" s="110"/>
      <c r="M30" s="97"/>
      <c r="N30" s="97"/>
      <c r="O30" s="97"/>
      <c r="P30" s="97"/>
      <c r="Q30" s="97"/>
      <c r="R30" s="98"/>
    </row>
    <row r="31" spans="1:20" s="18" customFormat="1" ht="15" customHeight="1" x14ac:dyDescent="0.25">
      <c r="A31" s="148"/>
      <c r="B31" s="149"/>
      <c r="C31" s="149"/>
      <c r="D31" s="149"/>
      <c r="E31" s="149"/>
      <c r="F31" s="149"/>
      <c r="G31" s="149"/>
      <c r="H31" s="149"/>
      <c r="I31" s="149"/>
      <c r="J31" s="149"/>
      <c r="K31" s="111"/>
      <c r="L31" s="111"/>
      <c r="M31" s="99"/>
      <c r="N31" s="99"/>
      <c r="O31" s="99"/>
      <c r="P31" s="99"/>
      <c r="Q31" s="99"/>
      <c r="R31" s="100"/>
    </row>
    <row r="32" spans="1:20" x14ac:dyDescent="0.25">
      <c r="A32" s="75"/>
      <c r="B32" s="75"/>
      <c r="C32" s="76"/>
      <c r="D32" s="76"/>
      <c r="E32" s="76"/>
      <c r="F32" s="76"/>
      <c r="G32" s="1"/>
      <c r="H32" s="1"/>
      <c r="I32" s="1"/>
      <c r="J32" s="1"/>
      <c r="K32" s="1"/>
      <c r="L32" s="1"/>
      <c r="M32" s="1"/>
      <c r="N32" s="1"/>
      <c r="O32" s="1"/>
      <c r="P32" s="1"/>
      <c r="Q32" s="1"/>
      <c r="R32" s="1"/>
      <c r="S32" s="18"/>
      <c r="T32" s="18"/>
    </row>
    <row r="33" spans="1:22" s="15" customFormat="1" x14ac:dyDescent="0.25">
      <c r="A33" s="144" t="s">
        <v>42</v>
      </c>
      <c r="B33" s="145"/>
      <c r="C33" s="145"/>
      <c r="D33" s="145"/>
      <c r="E33" s="145"/>
      <c r="F33" s="145"/>
      <c r="G33" s="145"/>
      <c r="H33" s="145"/>
      <c r="I33" s="145"/>
      <c r="J33" s="145"/>
      <c r="K33" s="145"/>
      <c r="L33" s="145"/>
      <c r="M33" s="145"/>
      <c r="N33" s="132"/>
      <c r="O33" s="18"/>
      <c r="P33" s="18"/>
      <c r="Q33" s="18"/>
      <c r="R33" s="20"/>
      <c r="S33" s="18"/>
      <c r="T33" s="18"/>
    </row>
    <row r="34" spans="1:22" s="15" customFormat="1" ht="45" x14ac:dyDescent="0.25">
      <c r="A34" s="62" t="s">
        <v>43</v>
      </c>
      <c r="B34" s="62" t="s">
        <v>44</v>
      </c>
      <c r="C34" s="70" t="s">
        <v>66</v>
      </c>
      <c r="D34" s="62" t="s">
        <v>45</v>
      </c>
      <c r="E34" s="70" t="s">
        <v>46</v>
      </c>
      <c r="F34" s="64" t="s">
        <v>19</v>
      </c>
      <c r="G34" s="64" t="s">
        <v>20</v>
      </c>
      <c r="H34" s="64" t="s">
        <v>21</v>
      </c>
      <c r="I34" s="64" t="s">
        <v>22</v>
      </c>
      <c r="J34" s="64" t="s">
        <v>23</v>
      </c>
      <c r="K34" s="64" t="s">
        <v>103</v>
      </c>
      <c r="L34" s="64" t="s">
        <v>104</v>
      </c>
      <c r="M34" s="64" t="s">
        <v>106</v>
      </c>
      <c r="N34" s="64" t="s">
        <v>47</v>
      </c>
      <c r="O34" s="20"/>
      <c r="P34" s="18"/>
      <c r="Q34" s="18"/>
      <c r="R34" s="18"/>
      <c r="S34" s="20"/>
      <c r="T34" s="20"/>
      <c r="U34" s="18"/>
    </row>
    <row r="35" spans="1:22" s="15" customFormat="1" x14ac:dyDescent="0.25">
      <c r="A35" s="21">
        <v>1</v>
      </c>
      <c r="B35" s="22" t="s">
        <v>174</v>
      </c>
      <c r="C35" s="23" t="s">
        <v>175</v>
      </c>
      <c r="D35" s="24">
        <v>1595</v>
      </c>
      <c r="E35" s="25">
        <v>1</v>
      </c>
      <c r="F35" s="40">
        <v>1595</v>
      </c>
      <c r="G35" s="40">
        <v>0</v>
      </c>
      <c r="H35" s="40">
        <v>0</v>
      </c>
      <c r="I35" s="40">
        <v>0</v>
      </c>
      <c r="J35" s="40">
        <v>0</v>
      </c>
      <c r="K35" s="40">
        <v>0</v>
      </c>
      <c r="L35" s="40">
        <v>0</v>
      </c>
      <c r="M35" s="40">
        <v>0</v>
      </c>
      <c r="N35" s="72">
        <f>SUM(F35:M35)</f>
        <v>1595</v>
      </c>
      <c r="O35" s="20"/>
      <c r="P35" s="18"/>
      <c r="Q35" s="18"/>
      <c r="R35" s="18"/>
      <c r="S35" s="20"/>
      <c r="T35" s="20"/>
      <c r="U35" s="18"/>
    </row>
    <row r="36" spans="1:22" s="15" customFormat="1" x14ac:dyDescent="0.25">
      <c r="A36" s="21">
        <v>2</v>
      </c>
      <c r="B36" s="22" t="s">
        <v>174</v>
      </c>
      <c r="C36" s="23" t="s">
        <v>184</v>
      </c>
      <c r="D36" s="24">
        <v>200</v>
      </c>
      <c r="E36" s="25">
        <v>1</v>
      </c>
      <c r="F36" s="40">
        <v>200</v>
      </c>
      <c r="G36" s="40">
        <v>0</v>
      </c>
      <c r="H36" s="40">
        <v>0</v>
      </c>
      <c r="I36" s="40">
        <v>0</v>
      </c>
      <c r="J36" s="40">
        <v>0</v>
      </c>
      <c r="K36" s="40">
        <v>0</v>
      </c>
      <c r="L36" s="40">
        <v>0</v>
      </c>
      <c r="M36" s="40">
        <v>0</v>
      </c>
      <c r="N36" s="72">
        <f t="shared" ref="N36:N41" si="0">SUM(F36:M36)</f>
        <v>200</v>
      </c>
      <c r="O36" s="20"/>
      <c r="P36" s="18"/>
      <c r="Q36" s="18"/>
      <c r="R36" s="18"/>
      <c r="S36" s="20"/>
      <c r="T36" s="20"/>
      <c r="U36" s="18"/>
    </row>
    <row r="37" spans="1:22" s="15" customFormat="1" x14ac:dyDescent="0.25">
      <c r="A37" s="21"/>
      <c r="B37" s="22"/>
      <c r="C37" s="23"/>
      <c r="D37" s="24"/>
      <c r="E37" s="25"/>
      <c r="F37" s="40"/>
      <c r="G37" s="40"/>
      <c r="H37" s="40"/>
      <c r="I37" s="40"/>
      <c r="J37" s="40"/>
      <c r="K37" s="40"/>
      <c r="L37" s="40"/>
      <c r="M37" s="40"/>
      <c r="N37" s="72">
        <f t="shared" si="0"/>
        <v>0</v>
      </c>
      <c r="O37" s="20"/>
      <c r="P37" s="18"/>
      <c r="Q37" s="18"/>
      <c r="R37" s="18"/>
      <c r="S37" s="20"/>
      <c r="T37" s="20"/>
    </row>
    <row r="38" spans="1:22" s="15" customFormat="1" x14ac:dyDescent="0.25">
      <c r="A38" s="21"/>
      <c r="B38" s="22"/>
      <c r="C38" s="26"/>
      <c r="D38" s="24"/>
      <c r="E38" s="25"/>
      <c r="F38" s="40"/>
      <c r="G38" s="40"/>
      <c r="H38" s="40"/>
      <c r="I38" s="40"/>
      <c r="J38" s="40"/>
      <c r="K38" s="40"/>
      <c r="L38" s="40"/>
      <c r="M38" s="40"/>
      <c r="N38" s="72">
        <f t="shared" si="0"/>
        <v>0</v>
      </c>
      <c r="O38" s="20"/>
      <c r="P38" s="18"/>
      <c r="Q38" s="18"/>
      <c r="R38" s="18"/>
      <c r="S38" s="20"/>
      <c r="T38" s="20"/>
    </row>
    <row r="39" spans="1:22" s="15" customFormat="1" x14ac:dyDescent="0.25">
      <c r="A39" s="21"/>
      <c r="B39" s="22"/>
      <c r="C39" s="26"/>
      <c r="D39" s="24"/>
      <c r="E39" s="25"/>
      <c r="F39" s="40"/>
      <c r="G39" s="40"/>
      <c r="H39" s="40"/>
      <c r="I39" s="40"/>
      <c r="J39" s="40"/>
      <c r="K39" s="40"/>
      <c r="L39" s="40"/>
      <c r="M39" s="40"/>
      <c r="N39" s="72">
        <f t="shared" si="0"/>
        <v>0</v>
      </c>
      <c r="O39" s="20"/>
      <c r="P39" s="18"/>
      <c r="Q39" s="18"/>
      <c r="R39" s="18"/>
      <c r="S39" s="20"/>
      <c r="T39" s="20"/>
    </row>
    <row r="40" spans="1:22" s="15" customFormat="1" x14ac:dyDescent="0.25">
      <c r="A40" s="21"/>
      <c r="B40" s="22"/>
      <c r="C40" s="26"/>
      <c r="D40" s="24"/>
      <c r="E40" s="25"/>
      <c r="F40" s="40"/>
      <c r="G40" s="40"/>
      <c r="H40" s="40"/>
      <c r="I40" s="40"/>
      <c r="J40" s="40"/>
      <c r="K40" s="40"/>
      <c r="L40" s="40"/>
      <c r="M40" s="40"/>
      <c r="N40" s="72">
        <f t="shared" si="0"/>
        <v>0</v>
      </c>
      <c r="O40" s="20"/>
      <c r="P40" s="18"/>
      <c r="Q40" s="18"/>
      <c r="R40" s="18"/>
      <c r="S40" s="20"/>
      <c r="T40" s="20"/>
    </row>
    <row r="41" spans="1:22" s="15" customFormat="1" x14ac:dyDescent="0.25">
      <c r="A41" s="65" t="s">
        <v>113</v>
      </c>
      <c r="B41" s="66"/>
      <c r="C41" s="67"/>
      <c r="D41" s="68"/>
      <c r="E41" s="69"/>
      <c r="F41" s="73">
        <f t="shared" ref="F41:M41" si="1">SUM(F35:F40)</f>
        <v>1795</v>
      </c>
      <c r="G41" s="73">
        <f t="shared" si="1"/>
        <v>0</v>
      </c>
      <c r="H41" s="73">
        <f t="shared" si="1"/>
        <v>0</v>
      </c>
      <c r="I41" s="73">
        <f t="shared" si="1"/>
        <v>0</v>
      </c>
      <c r="J41" s="73">
        <f t="shared" si="1"/>
        <v>0</v>
      </c>
      <c r="K41" s="73">
        <f t="shared" si="1"/>
        <v>0</v>
      </c>
      <c r="L41" s="73">
        <f t="shared" si="1"/>
        <v>0</v>
      </c>
      <c r="M41" s="73">
        <f t="shared" si="1"/>
        <v>0</v>
      </c>
      <c r="N41" s="72">
        <f t="shared" si="0"/>
        <v>1795</v>
      </c>
      <c r="O41" s="20"/>
      <c r="P41" s="18"/>
      <c r="Q41" s="18"/>
      <c r="R41" s="18"/>
      <c r="S41" s="20"/>
      <c r="T41" s="20"/>
    </row>
    <row r="43" spans="1:22" x14ac:dyDescent="0.25">
      <c r="A43" s="144" t="s">
        <v>83</v>
      </c>
      <c r="B43" s="145"/>
      <c r="C43" s="145"/>
      <c r="D43" s="145"/>
      <c r="E43" s="145"/>
      <c r="F43" s="145"/>
      <c r="G43" s="145"/>
      <c r="H43" s="145"/>
      <c r="I43" s="145"/>
      <c r="J43" s="145"/>
      <c r="K43" s="132"/>
      <c r="L43" s="132"/>
      <c r="M43" s="132"/>
      <c r="N43" s="132"/>
      <c r="O43" s="20"/>
      <c r="P43" s="20"/>
      <c r="Q43" s="20"/>
      <c r="R43" s="20"/>
      <c r="S43" s="20"/>
      <c r="T43" s="20"/>
    </row>
    <row r="44" spans="1:22" ht="45" x14ac:dyDescent="0.25">
      <c r="A44" s="62" t="s">
        <v>43</v>
      </c>
      <c r="B44" s="62" t="s">
        <v>44</v>
      </c>
      <c r="C44" s="101" t="s">
        <v>105</v>
      </c>
      <c r="D44" s="62" t="s">
        <v>45</v>
      </c>
      <c r="E44" s="70" t="s">
        <v>46</v>
      </c>
      <c r="F44" s="64" t="s">
        <v>19</v>
      </c>
      <c r="G44" s="64" t="s">
        <v>20</v>
      </c>
      <c r="H44" s="64" t="s">
        <v>21</v>
      </c>
      <c r="I44" s="64" t="s">
        <v>22</v>
      </c>
      <c r="J44" s="64" t="s">
        <v>23</v>
      </c>
      <c r="K44" s="64" t="s">
        <v>103</v>
      </c>
      <c r="L44" s="64" t="s">
        <v>104</v>
      </c>
      <c r="M44" s="64" t="s">
        <v>106</v>
      </c>
      <c r="N44" s="64" t="s">
        <v>60</v>
      </c>
      <c r="O44" s="20"/>
      <c r="P44" s="20"/>
      <c r="Q44" s="20"/>
      <c r="R44" s="20"/>
      <c r="S44" s="20"/>
      <c r="T44" s="20"/>
      <c r="U44" s="20"/>
      <c r="V44" s="20"/>
    </row>
    <row r="45" spans="1:22" ht="23.25" x14ac:dyDescent="0.25">
      <c r="A45" s="22">
        <v>1</v>
      </c>
      <c r="B45" s="22" t="s">
        <v>174</v>
      </c>
      <c r="C45" s="26" t="s">
        <v>177</v>
      </c>
      <c r="D45" s="27">
        <v>33.130000000000003</v>
      </c>
      <c r="E45" s="5">
        <v>150</v>
      </c>
      <c r="F45" s="40">
        <v>59634</v>
      </c>
      <c r="G45" s="40">
        <v>59634</v>
      </c>
      <c r="H45" s="40">
        <v>59634</v>
      </c>
      <c r="I45" s="40">
        <v>59634</v>
      </c>
      <c r="J45" s="40">
        <v>59634</v>
      </c>
      <c r="K45" s="40">
        <v>59634</v>
      </c>
      <c r="L45" s="40">
        <v>59634</v>
      </c>
      <c r="M45" s="40">
        <v>59634</v>
      </c>
      <c r="N45" s="72">
        <f t="shared" ref="N45:N55" si="2">SUM(F45:M45)</f>
        <v>477072</v>
      </c>
      <c r="O45" s="20"/>
      <c r="P45" s="20"/>
      <c r="Q45" s="20"/>
      <c r="R45" s="20"/>
      <c r="S45" s="20"/>
      <c r="T45" s="20"/>
      <c r="U45" s="20"/>
      <c r="V45" s="20"/>
    </row>
    <row r="46" spans="1:22" x14ac:dyDescent="0.25">
      <c r="A46" s="22">
        <v>2</v>
      </c>
      <c r="B46" s="22" t="s">
        <v>174</v>
      </c>
      <c r="C46" s="26" t="s">
        <v>178</v>
      </c>
      <c r="D46" s="27">
        <v>437.87</v>
      </c>
      <c r="E46" s="5">
        <v>3</v>
      </c>
      <c r="F46" s="40">
        <v>15763.320000000002</v>
      </c>
      <c r="G46" s="40">
        <v>15763.320000000002</v>
      </c>
      <c r="H46" s="40">
        <v>15763.320000000002</v>
      </c>
      <c r="I46" s="40">
        <v>15763.320000000002</v>
      </c>
      <c r="J46" s="40">
        <v>15763.320000000002</v>
      </c>
      <c r="K46" s="40">
        <v>15763.320000000002</v>
      </c>
      <c r="L46" s="40">
        <v>15763.320000000002</v>
      </c>
      <c r="M46" s="40">
        <v>15763.320000000002</v>
      </c>
      <c r="N46" s="72">
        <f t="shared" si="2"/>
        <v>126106.56000000003</v>
      </c>
      <c r="O46" s="20"/>
      <c r="P46" s="20"/>
      <c r="Q46" s="20"/>
      <c r="R46" s="20"/>
      <c r="S46" s="20"/>
      <c r="T46" s="20"/>
      <c r="U46" s="20"/>
      <c r="V46" s="20"/>
    </row>
    <row r="47" spans="1:22" ht="23.25" x14ac:dyDescent="0.25">
      <c r="A47" s="22">
        <v>3</v>
      </c>
      <c r="B47" s="22" t="s">
        <v>174</v>
      </c>
      <c r="C47" s="26" t="s">
        <v>179</v>
      </c>
      <c r="D47" s="27">
        <v>607.35</v>
      </c>
      <c r="E47" s="5">
        <v>1</v>
      </c>
      <c r="F47" s="40">
        <v>7288.2000000000007</v>
      </c>
      <c r="G47" s="40">
        <v>7288.2000000000007</v>
      </c>
      <c r="H47" s="40">
        <v>7288.2</v>
      </c>
      <c r="I47" s="40">
        <v>7288.2</v>
      </c>
      <c r="J47" s="40">
        <v>7288.2</v>
      </c>
      <c r="K47" s="40">
        <v>7288.2</v>
      </c>
      <c r="L47" s="40">
        <v>7288.2</v>
      </c>
      <c r="M47" s="40">
        <v>7288.2</v>
      </c>
      <c r="N47" s="72">
        <f t="shared" si="2"/>
        <v>58305.599999999991</v>
      </c>
      <c r="O47" s="20"/>
      <c r="P47" s="20"/>
      <c r="Q47" s="20"/>
      <c r="R47" s="20"/>
      <c r="S47" s="20"/>
      <c r="T47" s="20"/>
      <c r="U47" s="20"/>
      <c r="V47" s="20"/>
    </row>
    <row r="48" spans="1:22" x14ac:dyDescent="0.25">
      <c r="A48" s="22">
        <v>4</v>
      </c>
      <c r="B48" s="22" t="s">
        <v>174</v>
      </c>
      <c r="C48" s="26" t="s">
        <v>180</v>
      </c>
      <c r="D48" s="27">
        <v>165.65</v>
      </c>
      <c r="E48" s="5">
        <v>4</v>
      </c>
      <c r="F48" s="40">
        <v>7951.2000000000007</v>
      </c>
      <c r="G48" s="40">
        <v>7951.2000000000007</v>
      </c>
      <c r="H48" s="40">
        <v>7951.2</v>
      </c>
      <c r="I48" s="40">
        <v>7951.2</v>
      </c>
      <c r="J48" s="40">
        <v>7951.2</v>
      </c>
      <c r="K48" s="40">
        <v>7951.2</v>
      </c>
      <c r="L48" s="40">
        <v>7951.2</v>
      </c>
      <c r="M48" s="40">
        <v>7951.2</v>
      </c>
      <c r="N48" s="72">
        <f t="shared" si="2"/>
        <v>63609.599999999991</v>
      </c>
      <c r="O48" s="20"/>
      <c r="P48" s="20"/>
      <c r="Q48" s="20"/>
      <c r="R48" s="20"/>
      <c r="S48" s="20"/>
      <c r="T48" s="20"/>
      <c r="U48" s="20"/>
      <c r="V48" s="20"/>
    </row>
    <row r="49" spans="1:22" s="18" customFormat="1" ht="23.25" x14ac:dyDescent="0.25">
      <c r="A49" s="22">
        <v>5</v>
      </c>
      <c r="B49" s="22" t="s">
        <v>174</v>
      </c>
      <c r="C49" s="26" t="s">
        <v>181</v>
      </c>
      <c r="D49" s="27">
        <v>5.53</v>
      </c>
      <c r="E49" s="5">
        <v>40</v>
      </c>
      <c r="F49" s="40">
        <v>2654.4</v>
      </c>
      <c r="G49" s="40">
        <v>2654.4</v>
      </c>
      <c r="H49" s="40">
        <v>2654.4</v>
      </c>
      <c r="I49" s="40">
        <v>2654.4</v>
      </c>
      <c r="J49" s="40">
        <v>2654.4</v>
      </c>
      <c r="K49" s="40">
        <v>2654.4</v>
      </c>
      <c r="L49" s="40">
        <v>2654.4</v>
      </c>
      <c r="M49" s="40">
        <v>2654.4</v>
      </c>
      <c r="N49" s="72">
        <f t="shared" si="2"/>
        <v>21235.200000000001</v>
      </c>
      <c r="O49" s="20"/>
      <c r="P49" s="20"/>
      <c r="Q49" s="20"/>
      <c r="R49" s="20"/>
      <c r="S49" s="20"/>
      <c r="T49" s="20"/>
      <c r="U49" s="20"/>
      <c r="V49" s="20"/>
    </row>
    <row r="50" spans="1:22" s="18" customFormat="1" x14ac:dyDescent="0.25">
      <c r="A50" s="22">
        <v>6</v>
      </c>
      <c r="B50" s="22" t="s">
        <v>174</v>
      </c>
      <c r="C50" s="26" t="s">
        <v>182</v>
      </c>
      <c r="D50" s="27">
        <v>99.52</v>
      </c>
      <c r="E50" s="5">
        <v>10</v>
      </c>
      <c r="F50" s="40">
        <v>11942.4</v>
      </c>
      <c r="G50" s="40">
        <v>11942.4</v>
      </c>
      <c r="H50" s="40">
        <v>11942.4</v>
      </c>
      <c r="I50" s="40">
        <v>11942.4</v>
      </c>
      <c r="J50" s="40">
        <v>11942.4</v>
      </c>
      <c r="K50" s="40">
        <v>11942.4</v>
      </c>
      <c r="L50" s="40">
        <v>11942.4</v>
      </c>
      <c r="M50" s="40">
        <v>11942.4</v>
      </c>
      <c r="N50" s="72">
        <f t="shared" si="2"/>
        <v>95539.199999999983</v>
      </c>
      <c r="O50" s="20"/>
      <c r="P50" s="20"/>
      <c r="Q50" s="20"/>
      <c r="R50" s="20"/>
      <c r="S50" s="20"/>
      <c r="T50" s="20"/>
      <c r="U50" s="20"/>
      <c r="V50" s="20"/>
    </row>
    <row r="51" spans="1:22" s="18" customFormat="1" ht="23.25" x14ac:dyDescent="0.25">
      <c r="A51" s="22">
        <v>7</v>
      </c>
      <c r="B51" s="22" t="s">
        <v>174</v>
      </c>
      <c r="C51" s="26" t="s">
        <v>183</v>
      </c>
      <c r="D51" s="27">
        <v>65.69</v>
      </c>
      <c r="E51" s="5">
        <v>3</v>
      </c>
      <c r="F51" s="40">
        <v>2364.84</v>
      </c>
      <c r="G51" s="40">
        <v>2364.84</v>
      </c>
      <c r="H51" s="40">
        <v>2364.84</v>
      </c>
      <c r="I51" s="40">
        <v>2364.84</v>
      </c>
      <c r="J51" s="40">
        <v>2364.84</v>
      </c>
      <c r="K51" s="40">
        <v>2364.84</v>
      </c>
      <c r="L51" s="40">
        <v>2364.84</v>
      </c>
      <c r="M51" s="40">
        <v>2364.84</v>
      </c>
      <c r="N51" s="72">
        <f t="shared" si="2"/>
        <v>18918.72</v>
      </c>
      <c r="O51" s="20"/>
      <c r="P51" s="20"/>
      <c r="Q51" s="20"/>
      <c r="R51" s="20"/>
      <c r="S51" s="20"/>
      <c r="T51" s="20"/>
      <c r="U51" s="20"/>
      <c r="V51" s="20"/>
    </row>
    <row r="52" spans="1:22" s="18" customFormat="1" x14ac:dyDescent="0.25">
      <c r="A52" s="22">
        <v>8</v>
      </c>
      <c r="B52" s="22" t="s">
        <v>174</v>
      </c>
      <c r="C52" s="26" t="s">
        <v>176</v>
      </c>
      <c r="D52" s="27">
        <v>200</v>
      </c>
      <c r="E52" s="5">
        <v>1</v>
      </c>
      <c r="F52" s="40">
        <v>200</v>
      </c>
      <c r="G52" s="40">
        <v>200</v>
      </c>
      <c r="H52" s="40">
        <v>200</v>
      </c>
      <c r="I52" s="40">
        <v>200</v>
      </c>
      <c r="J52" s="40">
        <v>200</v>
      </c>
      <c r="K52" s="40">
        <v>200</v>
      </c>
      <c r="L52" s="40">
        <v>200</v>
      </c>
      <c r="M52" s="40">
        <v>200</v>
      </c>
      <c r="N52" s="72">
        <f t="shared" si="2"/>
        <v>1600</v>
      </c>
      <c r="O52" s="20"/>
      <c r="P52" s="20"/>
      <c r="Q52" s="20"/>
      <c r="R52" s="20"/>
      <c r="S52" s="20"/>
      <c r="T52" s="20"/>
      <c r="U52" s="20"/>
      <c r="V52" s="20"/>
    </row>
    <row r="53" spans="1:22" s="18" customFormat="1" ht="34.5" x14ac:dyDescent="0.25">
      <c r="A53" s="22">
        <v>9</v>
      </c>
      <c r="B53" s="22" t="s">
        <v>185</v>
      </c>
      <c r="C53" s="26" t="s">
        <v>187</v>
      </c>
      <c r="D53" s="27">
        <v>1613.33</v>
      </c>
      <c r="E53" s="5">
        <v>12</v>
      </c>
      <c r="F53" s="40">
        <v>8937.7500000000018</v>
      </c>
      <c r="G53" s="40">
        <v>18590.520000000004</v>
      </c>
      <c r="H53" s="40">
        <v>19334.140800000001</v>
      </c>
      <c r="I53" s="40">
        <v>20107.506432000002</v>
      </c>
      <c r="J53" s="40">
        <v>20911.806689280005</v>
      </c>
      <c r="K53" s="40">
        <v>21748.278956851205</v>
      </c>
      <c r="L53" s="40">
        <v>22618.210115125257</v>
      </c>
      <c r="M53" s="40">
        <v>23522.938519730269</v>
      </c>
      <c r="N53" s="72">
        <f t="shared" si="2"/>
        <v>155771.15151298672</v>
      </c>
      <c r="O53" s="20"/>
      <c r="P53" s="20"/>
      <c r="Q53" s="20"/>
      <c r="R53" s="20"/>
      <c r="S53" s="20"/>
      <c r="T53" s="20"/>
      <c r="U53" s="20"/>
      <c r="V53" s="20"/>
    </row>
    <row r="54" spans="1:22" x14ac:dyDescent="0.25">
      <c r="A54" s="22">
        <v>10</v>
      </c>
      <c r="B54" s="22" t="s">
        <v>185</v>
      </c>
      <c r="C54" s="26" t="s">
        <v>186</v>
      </c>
      <c r="D54" s="27">
        <v>30890</v>
      </c>
      <c r="E54" s="5">
        <v>12</v>
      </c>
      <c r="F54" s="40">
        <f>370680/2</f>
        <v>185340</v>
      </c>
      <c r="G54" s="40">
        <v>370680</v>
      </c>
      <c r="H54" s="40">
        <v>370680</v>
      </c>
      <c r="I54" s="40">
        <v>370680</v>
      </c>
      <c r="J54" s="40">
        <v>370680</v>
      </c>
      <c r="K54" s="40">
        <v>370680</v>
      </c>
      <c r="L54" s="40">
        <v>370680</v>
      </c>
      <c r="M54" s="40">
        <v>370680</v>
      </c>
      <c r="N54" s="72">
        <f t="shared" si="2"/>
        <v>2780100</v>
      </c>
      <c r="O54" s="20"/>
      <c r="P54" s="20"/>
      <c r="Q54" s="20"/>
      <c r="R54" s="20"/>
      <c r="S54" s="20"/>
      <c r="T54" s="20"/>
      <c r="U54" s="20"/>
      <c r="V54" s="20"/>
    </row>
    <row r="55" spans="1:22" x14ac:dyDescent="0.25">
      <c r="A55" s="65" t="s">
        <v>114</v>
      </c>
      <c r="B55" s="66"/>
      <c r="C55" s="67"/>
      <c r="D55" s="68"/>
      <c r="E55" s="71"/>
      <c r="F55" s="72">
        <f t="shared" ref="F55:M55" si="3">SUM(F45:F54)</f>
        <v>302076.11</v>
      </c>
      <c r="G55" s="72">
        <f t="shared" si="3"/>
        <v>497068.88</v>
      </c>
      <c r="H55" s="72">
        <f t="shared" si="3"/>
        <v>497812.50079999998</v>
      </c>
      <c r="I55" s="72">
        <f t="shared" si="3"/>
        <v>498585.86643199995</v>
      </c>
      <c r="J55" s="72">
        <f t="shared" si="3"/>
        <v>499390.16668927995</v>
      </c>
      <c r="K55" s="72">
        <f t="shared" si="3"/>
        <v>500226.63895685121</v>
      </c>
      <c r="L55" s="72">
        <f t="shared" si="3"/>
        <v>501096.57011512527</v>
      </c>
      <c r="M55" s="72">
        <f t="shared" si="3"/>
        <v>502001.29851973022</v>
      </c>
      <c r="N55" s="72">
        <f t="shared" si="2"/>
        <v>3798258.0315129869</v>
      </c>
      <c r="O55" s="20"/>
      <c r="P55" s="20"/>
      <c r="Q55" s="20"/>
      <c r="R55" s="20"/>
      <c r="S55" s="20"/>
      <c r="T55" s="20"/>
      <c r="U55" s="20"/>
    </row>
    <row r="57" spans="1:22" x14ac:dyDescent="0.25">
      <c r="A57" s="155" t="s">
        <v>48</v>
      </c>
      <c r="B57" s="155"/>
      <c r="C57" s="155"/>
      <c r="D57" s="155"/>
      <c r="E57" s="155"/>
      <c r="F57" s="155"/>
      <c r="G57" s="155"/>
      <c r="H57" s="155"/>
      <c r="I57" s="155"/>
      <c r="J57" s="155"/>
      <c r="K57" s="155"/>
      <c r="L57" s="155"/>
      <c r="M57" s="155"/>
      <c r="N57" s="155"/>
      <c r="O57" s="155"/>
      <c r="P57" s="155"/>
      <c r="Q57" s="155"/>
      <c r="R57" s="155"/>
      <c r="S57" s="18"/>
    </row>
    <row r="58" spans="1:22" ht="67.5" x14ac:dyDescent="0.25">
      <c r="A58" s="101" t="s">
        <v>43</v>
      </c>
      <c r="B58" s="63" t="s">
        <v>44</v>
      </c>
      <c r="C58" s="101" t="s">
        <v>49</v>
      </c>
      <c r="D58" s="101" t="s">
        <v>50</v>
      </c>
      <c r="E58" s="101" t="s">
        <v>51</v>
      </c>
      <c r="F58" s="101" t="s">
        <v>52</v>
      </c>
      <c r="G58" s="101" t="s">
        <v>53</v>
      </c>
      <c r="H58" s="101" t="s">
        <v>54</v>
      </c>
      <c r="I58" s="101" t="s">
        <v>55</v>
      </c>
      <c r="J58" s="101" t="s">
        <v>56</v>
      </c>
      <c r="K58" s="113" t="s">
        <v>55</v>
      </c>
      <c r="L58" s="113" t="s">
        <v>56</v>
      </c>
      <c r="M58" s="156" t="s">
        <v>57</v>
      </c>
      <c r="N58" s="156"/>
      <c r="O58" s="156"/>
      <c r="P58" s="157"/>
      <c r="Q58" s="101" t="s">
        <v>58</v>
      </c>
      <c r="R58" s="101" t="s">
        <v>59</v>
      </c>
      <c r="S58" s="18"/>
    </row>
    <row r="59" spans="1:22" ht="45" x14ac:dyDescent="0.25">
      <c r="A59" s="2">
        <v>1</v>
      </c>
      <c r="B59" s="2" t="s">
        <v>174</v>
      </c>
      <c r="C59" s="3" t="s">
        <v>229</v>
      </c>
      <c r="D59" s="3" t="s">
        <v>226</v>
      </c>
      <c r="E59" s="2" t="s">
        <v>227</v>
      </c>
      <c r="F59" s="3" t="s">
        <v>228</v>
      </c>
      <c r="G59" s="3" t="s">
        <v>229</v>
      </c>
      <c r="H59" s="3"/>
      <c r="I59" s="3">
        <v>9.1</v>
      </c>
      <c r="J59" s="2"/>
      <c r="K59" s="3"/>
      <c r="L59" s="2"/>
      <c r="M59" s="141" t="s">
        <v>225</v>
      </c>
      <c r="N59" s="142"/>
      <c r="O59" s="142"/>
      <c r="P59" s="143"/>
      <c r="Q59" s="3" t="s">
        <v>238</v>
      </c>
      <c r="R59" s="4" t="s">
        <v>272</v>
      </c>
      <c r="S59" s="18"/>
      <c r="T59" s="18"/>
    </row>
    <row r="60" spans="1:22" ht="33.75" x14ac:dyDescent="0.25">
      <c r="A60" s="2">
        <v>2</v>
      </c>
      <c r="B60" s="2" t="s">
        <v>174</v>
      </c>
      <c r="C60" s="26" t="s">
        <v>235</v>
      </c>
      <c r="D60" s="3" t="s">
        <v>231</v>
      </c>
      <c r="E60" s="2" t="s">
        <v>227</v>
      </c>
      <c r="F60" s="3" t="s">
        <v>232</v>
      </c>
      <c r="G60" s="3" t="s">
        <v>233</v>
      </c>
      <c r="H60" s="3"/>
      <c r="I60" s="3">
        <v>9.1</v>
      </c>
      <c r="J60" s="2"/>
      <c r="K60" s="3"/>
      <c r="L60" s="2"/>
      <c r="M60" s="152" t="s">
        <v>230</v>
      </c>
      <c r="N60" s="153"/>
      <c r="O60" s="153"/>
      <c r="P60" s="154"/>
      <c r="Q60" s="3" t="s">
        <v>238</v>
      </c>
      <c r="R60" s="4" t="s">
        <v>275</v>
      </c>
      <c r="S60" s="18"/>
      <c r="T60" s="18"/>
    </row>
    <row r="61" spans="1:22" ht="23.45" customHeight="1" x14ac:dyDescent="0.25">
      <c r="A61" s="2">
        <v>3</v>
      </c>
      <c r="B61" s="2" t="s">
        <v>174</v>
      </c>
      <c r="C61" s="26" t="s">
        <v>236</v>
      </c>
      <c r="D61" s="3" t="s">
        <v>237</v>
      </c>
      <c r="E61" s="2" t="s">
        <v>227</v>
      </c>
      <c r="F61" s="3" t="s">
        <v>232</v>
      </c>
      <c r="G61" s="3" t="s">
        <v>240</v>
      </c>
      <c r="H61" s="3"/>
      <c r="I61" s="3">
        <v>9.1</v>
      </c>
      <c r="J61" s="2"/>
      <c r="K61" s="3"/>
      <c r="L61" s="2"/>
      <c r="M61" s="141" t="s">
        <v>234</v>
      </c>
      <c r="N61" s="142"/>
      <c r="O61" s="142"/>
      <c r="P61" s="143"/>
      <c r="Q61" s="3" t="s">
        <v>238</v>
      </c>
      <c r="R61" s="4" t="s">
        <v>273</v>
      </c>
      <c r="S61" s="18"/>
      <c r="T61" s="18"/>
    </row>
    <row r="62" spans="1:22" ht="33.75" x14ac:dyDescent="0.25">
      <c r="A62" s="2">
        <v>4</v>
      </c>
      <c r="B62" s="2" t="s">
        <v>174</v>
      </c>
      <c r="C62" s="26" t="s">
        <v>243</v>
      </c>
      <c r="D62" s="3" t="s">
        <v>239</v>
      </c>
      <c r="E62" s="2" t="s">
        <v>227</v>
      </c>
      <c r="F62" s="3" t="s">
        <v>232</v>
      </c>
      <c r="G62" s="3" t="s">
        <v>241</v>
      </c>
      <c r="H62" s="3"/>
      <c r="I62" s="3">
        <v>9.1</v>
      </c>
      <c r="J62" s="2"/>
      <c r="K62" s="3"/>
      <c r="L62" s="2"/>
      <c r="M62" s="141" t="s">
        <v>242</v>
      </c>
      <c r="N62" s="142"/>
      <c r="O62" s="142"/>
      <c r="P62" s="143"/>
      <c r="Q62" s="3" t="s">
        <v>238</v>
      </c>
      <c r="R62" s="4" t="s">
        <v>274</v>
      </c>
      <c r="S62" s="18"/>
      <c r="T62" s="18"/>
    </row>
    <row r="63" spans="1:22" ht="33.75" x14ac:dyDescent="0.25">
      <c r="A63" s="2">
        <v>5</v>
      </c>
      <c r="B63" s="2" t="s">
        <v>185</v>
      </c>
      <c r="C63" s="26" t="s">
        <v>244</v>
      </c>
      <c r="D63" s="3" t="s">
        <v>237</v>
      </c>
      <c r="E63" s="2" t="s">
        <v>227</v>
      </c>
      <c r="F63" s="3" t="s">
        <v>232</v>
      </c>
      <c r="G63" s="3" t="s">
        <v>245</v>
      </c>
      <c r="H63" s="3"/>
      <c r="I63" s="3"/>
      <c r="J63" s="2"/>
      <c r="K63" s="3"/>
      <c r="L63" s="2"/>
      <c r="M63" s="141" t="s">
        <v>246</v>
      </c>
      <c r="N63" s="142"/>
      <c r="O63" s="142"/>
      <c r="P63" s="143"/>
      <c r="Q63" s="3" t="s">
        <v>238</v>
      </c>
      <c r="R63" s="4" t="s">
        <v>276</v>
      </c>
      <c r="S63" s="18"/>
      <c r="T63" s="18"/>
    </row>
    <row r="64" spans="1:22" ht="21.6" customHeight="1" x14ac:dyDescent="0.25">
      <c r="A64" s="2">
        <v>6</v>
      </c>
      <c r="B64" s="2" t="s">
        <v>174</v>
      </c>
      <c r="C64" s="26" t="s">
        <v>248</v>
      </c>
      <c r="D64" s="3" t="s">
        <v>237</v>
      </c>
      <c r="E64" s="2" t="s">
        <v>227</v>
      </c>
      <c r="F64" s="3" t="s">
        <v>252</v>
      </c>
      <c r="G64" s="3" t="s">
        <v>254</v>
      </c>
      <c r="H64" s="3"/>
      <c r="I64" s="3"/>
      <c r="J64" s="2"/>
      <c r="K64" s="3"/>
      <c r="L64" s="2"/>
      <c r="M64" s="141" t="s">
        <v>247</v>
      </c>
      <c r="N64" s="142"/>
      <c r="O64" s="142"/>
      <c r="P64" s="143"/>
      <c r="Q64" s="3" t="s">
        <v>238</v>
      </c>
      <c r="R64" s="4" t="s">
        <v>277</v>
      </c>
    </row>
    <row r="65" spans="1:18" ht="22.5" x14ac:dyDescent="0.25">
      <c r="A65" s="2">
        <v>7</v>
      </c>
      <c r="B65" s="2" t="s">
        <v>174</v>
      </c>
      <c r="C65" s="26" t="s">
        <v>249</v>
      </c>
      <c r="D65" s="3" t="s">
        <v>237</v>
      </c>
      <c r="E65" s="2" t="s">
        <v>227</v>
      </c>
      <c r="F65" s="3" t="s">
        <v>252</v>
      </c>
      <c r="G65" s="3" t="s">
        <v>253</v>
      </c>
      <c r="H65" s="3"/>
      <c r="I65" s="3"/>
      <c r="J65" s="2"/>
      <c r="K65" s="3"/>
      <c r="L65" s="2"/>
      <c r="M65" s="141" t="s">
        <v>255</v>
      </c>
      <c r="N65" s="142"/>
      <c r="O65" s="142"/>
      <c r="P65" s="143"/>
      <c r="Q65" s="3" t="s">
        <v>271</v>
      </c>
      <c r="R65" s="4" t="s">
        <v>277</v>
      </c>
    </row>
    <row r="66" spans="1:18" ht="22.5" x14ac:dyDescent="0.25">
      <c r="A66" s="2">
        <v>8</v>
      </c>
      <c r="B66" s="2" t="s">
        <v>174</v>
      </c>
      <c r="C66" s="26" t="s">
        <v>249</v>
      </c>
      <c r="D66" s="3" t="s">
        <v>237</v>
      </c>
      <c r="E66" s="2" t="s">
        <v>227</v>
      </c>
      <c r="F66" s="3" t="s">
        <v>252</v>
      </c>
      <c r="G66" s="3" t="s">
        <v>253</v>
      </c>
      <c r="H66" s="3"/>
      <c r="I66" s="3"/>
      <c r="J66" s="2"/>
      <c r="K66" s="3"/>
      <c r="L66" s="2"/>
      <c r="M66" s="141" t="s">
        <v>256</v>
      </c>
      <c r="N66" s="142"/>
      <c r="O66" s="142"/>
      <c r="P66" s="143"/>
      <c r="Q66" s="3" t="s">
        <v>271</v>
      </c>
      <c r="R66" s="4" t="s">
        <v>277</v>
      </c>
    </row>
    <row r="67" spans="1:18" ht="22.5" x14ac:dyDescent="0.25">
      <c r="A67" s="2">
        <v>9</v>
      </c>
      <c r="B67" s="2" t="s">
        <v>174</v>
      </c>
      <c r="C67" s="26" t="s">
        <v>249</v>
      </c>
      <c r="D67" s="3" t="s">
        <v>237</v>
      </c>
      <c r="E67" s="2" t="s">
        <v>227</v>
      </c>
      <c r="F67" s="3" t="s">
        <v>252</v>
      </c>
      <c r="G67" s="3" t="s">
        <v>253</v>
      </c>
      <c r="H67" s="3"/>
      <c r="I67" s="3"/>
      <c r="J67" s="2"/>
      <c r="K67" s="3"/>
      <c r="L67" s="2"/>
      <c r="M67" s="141" t="s">
        <v>257</v>
      </c>
      <c r="N67" s="142"/>
      <c r="O67" s="142"/>
      <c r="P67" s="143"/>
      <c r="Q67" s="3" t="s">
        <v>271</v>
      </c>
      <c r="R67" s="4" t="s">
        <v>277</v>
      </c>
    </row>
    <row r="68" spans="1:18" ht="22.5" x14ac:dyDescent="0.25">
      <c r="A68" s="2">
        <v>10</v>
      </c>
      <c r="B68" s="2" t="s">
        <v>174</v>
      </c>
      <c r="C68" s="26" t="s">
        <v>249</v>
      </c>
      <c r="D68" s="3" t="s">
        <v>237</v>
      </c>
      <c r="E68" s="2" t="s">
        <v>227</v>
      </c>
      <c r="F68" s="3" t="s">
        <v>252</v>
      </c>
      <c r="G68" s="3" t="s">
        <v>253</v>
      </c>
      <c r="H68" s="3"/>
      <c r="I68" s="3"/>
      <c r="J68" s="2"/>
      <c r="K68" s="3"/>
      <c r="L68" s="2"/>
      <c r="M68" s="141" t="s">
        <v>257</v>
      </c>
      <c r="N68" s="142"/>
      <c r="O68" s="142"/>
      <c r="P68" s="143"/>
      <c r="Q68" s="3" t="s">
        <v>271</v>
      </c>
      <c r="R68" s="4" t="s">
        <v>277</v>
      </c>
    </row>
    <row r="69" spans="1:18" ht="35.25" customHeight="1" x14ac:dyDescent="0.25">
      <c r="A69" s="2">
        <v>11</v>
      </c>
      <c r="B69" s="2" t="s">
        <v>185</v>
      </c>
      <c r="C69" s="26" t="s">
        <v>250</v>
      </c>
      <c r="D69" s="3" t="s">
        <v>237</v>
      </c>
      <c r="E69" s="2" t="s">
        <v>227</v>
      </c>
      <c r="F69" s="3" t="s">
        <v>252</v>
      </c>
      <c r="G69" s="3" t="s">
        <v>260</v>
      </c>
      <c r="H69" s="3"/>
      <c r="I69" s="3"/>
      <c r="J69" s="2"/>
      <c r="K69" s="3"/>
      <c r="L69" s="2"/>
      <c r="M69" s="141" t="s">
        <v>258</v>
      </c>
      <c r="N69" s="142"/>
      <c r="O69" s="142"/>
      <c r="P69" s="143"/>
      <c r="Q69" s="3" t="s">
        <v>271</v>
      </c>
      <c r="R69" s="4" t="s">
        <v>277</v>
      </c>
    </row>
    <row r="70" spans="1:18" ht="60.75" customHeight="1" x14ac:dyDescent="0.25">
      <c r="A70" s="2">
        <v>12</v>
      </c>
      <c r="B70" s="2" t="s">
        <v>174</v>
      </c>
      <c r="C70" s="26" t="s">
        <v>259</v>
      </c>
      <c r="D70" s="3" t="s">
        <v>237</v>
      </c>
      <c r="E70" s="2" t="s">
        <v>227</v>
      </c>
      <c r="F70" s="3" t="s">
        <v>252</v>
      </c>
      <c r="G70" s="3" t="s">
        <v>261</v>
      </c>
      <c r="H70" s="3"/>
      <c r="I70" s="3"/>
      <c r="J70" s="2"/>
      <c r="K70" s="3"/>
      <c r="L70" s="2"/>
      <c r="M70" s="141" t="s">
        <v>278</v>
      </c>
      <c r="N70" s="142"/>
      <c r="O70" s="142"/>
      <c r="P70" s="143"/>
      <c r="Q70" s="3" t="s">
        <v>271</v>
      </c>
      <c r="R70" s="4" t="s">
        <v>277</v>
      </c>
    </row>
    <row r="71" spans="1:18" ht="23.25" x14ac:dyDescent="0.25">
      <c r="A71" s="2">
        <v>13</v>
      </c>
      <c r="B71" s="2" t="s">
        <v>251</v>
      </c>
      <c r="C71" s="26" t="s">
        <v>262</v>
      </c>
      <c r="D71" s="3" t="s">
        <v>237</v>
      </c>
      <c r="E71" s="2" t="s">
        <v>227</v>
      </c>
      <c r="F71" s="3" t="s">
        <v>252</v>
      </c>
      <c r="G71" s="3" t="s">
        <v>263</v>
      </c>
      <c r="H71" s="3"/>
      <c r="I71" s="3"/>
      <c r="J71" s="2"/>
      <c r="K71" s="3"/>
      <c r="L71" s="2"/>
      <c r="M71" s="141" t="s">
        <v>264</v>
      </c>
      <c r="N71" s="142"/>
      <c r="O71" s="142"/>
      <c r="P71" s="143"/>
      <c r="Q71" s="3" t="s">
        <v>271</v>
      </c>
      <c r="R71" s="4" t="s">
        <v>277</v>
      </c>
    </row>
    <row r="72" spans="1:18" ht="23.25" x14ac:dyDescent="0.25">
      <c r="A72" s="2">
        <v>14</v>
      </c>
      <c r="B72" s="2" t="s">
        <v>174</v>
      </c>
      <c r="C72" s="26" t="s">
        <v>267</v>
      </c>
      <c r="D72" s="3" t="s">
        <v>237</v>
      </c>
      <c r="E72" s="2" t="s">
        <v>227</v>
      </c>
      <c r="F72" s="3" t="s">
        <v>252</v>
      </c>
      <c r="G72" s="3" t="s">
        <v>269</v>
      </c>
      <c r="H72" s="3"/>
      <c r="I72" s="3"/>
      <c r="J72" s="2"/>
      <c r="K72" s="3"/>
      <c r="L72" s="2"/>
      <c r="M72" s="141" t="s">
        <v>265</v>
      </c>
      <c r="N72" s="142"/>
      <c r="O72" s="142"/>
      <c r="P72" s="143"/>
      <c r="Q72" s="3" t="s">
        <v>271</v>
      </c>
      <c r="R72" s="4" t="s">
        <v>277</v>
      </c>
    </row>
    <row r="73" spans="1:18" ht="33.75" x14ac:dyDescent="0.25">
      <c r="A73" s="2">
        <v>15</v>
      </c>
      <c r="B73" s="2" t="s">
        <v>174</v>
      </c>
      <c r="C73" s="26" t="s">
        <v>268</v>
      </c>
      <c r="D73" s="3" t="s">
        <v>237</v>
      </c>
      <c r="E73" s="2" t="s">
        <v>227</v>
      </c>
      <c r="F73" s="3" t="s">
        <v>252</v>
      </c>
      <c r="G73" s="3" t="s">
        <v>270</v>
      </c>
      <c r="H73" s="3"/>
      <c r="I73" s="3"/>
      <c r="J73" s="2"/>
      <c r="K73" s="3"/>
      <c r="L73" s="2"/>
      <c r="M73" s="141" t="s">
        <v>266</v>
      </c>
      <c r="N73" s="142"/>
      <c r="O73" s="142"/>
      <c r="P73" s="143"/>
      <c r="Q73" s="3" t="s">
        <v>271</v>
      </c>
      <c r="R73" s="4" t="s">
        <v>277</v>
      </c>
    </row>
  </sheetData>
  <customSheetViews>
    <customSheetView guid="{8A016BEE-0A38-4157-8969-1BE2B4195976}" fitToPage="1">
      <selection activeCell="M44" sqref="M44"/>
      <pageMargins left="0" right="0" top="0" bottom="0" header="0" footer="0"/>
      <pageSetup scale="48" orientation="landscape" r:id="rId1"/>
      <headerFooter>
        <oddHeader xml:space="preserve">&amp;R&amp;9Attachment&amp;K000000 D&amp;K01+000: Cost Proposal Template
</oddHeader>
        <oddFooter>&amp;L&amp;9&amp;A&amp;C&amp;9&amp;P&amp;R&amp;9&amp;D</oddFooter>
      </headerFooter>
    </customSheetView>
    <customSheetView guid="{1A9BEE79-E8E6-40E4-9641-A5A20CCAAC0B}" fitToPage="1" topLeftCell="A7">
      <selection activeCell="M44" sqref="M44"/>
      <pageMargins left="0" right="0" top="0" bottom="0" header="0" footer="0"/>
      <pageSetup scale="48" orientation="landscape" r:id="rId2"/>
      <headerFooter>
        <oddHeader xml:space="preserve">&amp;R&amp;9Attachment&amp;K000000 D&amp;K01+000: Cost Proposal Template
</oddHeader>
        <oddFooter>&amp;L&amp;9&amp;A&amp;C&amp;9&amp;P&amp;R&amp;9&amp;D</oddFooter>
      </headerFooter>
    </customSheetView>
  </customSheetViews>
  <mergeCells count="23">
    <mergeCell ref="M62:P62"/>
    <mergeCell ref="M59:P59"/>
    <mergeCell ref="M60:P60"/>
    <mergeCell ref="M61:P61"/>
    <mergeCell ref="A57:R57"/>
    <mergeCell ref="M58:P58"/>
    <mergeCell ref="A33:N33"/>
    <mergeCell ref="A43:N43"/>
    <mergeCell ref="A14:J19"/>
    <mergeCell ref="A10:J12"/>
    <mergeCell ref="A29:J31"/>
    <mergeCell ref="A22:J26"/>
    <mergeCell ref="M63:P63"/>
    <mergeCell ref="M64:P64"/>
    <mergeCell ref="M65:P65"/>
    <mergeCell ref="M66:P66"/>
    <mergeCell ref="M67:P67"/>
    <mergeCell ref="M73:P73"/>
    <mergeCell ref="M68:P68"/>
    <mergeCell ref="M69:P69"/>
    <mergeCell ref="M70:P70"/>
    <mergeCell ref="M71:P71"/>
    <mergeCell ref="M72:P72"/>
  </mergeCells>
  <phoneticPr fontId="34" type="noConversion"/>
  <hyperlinks>
    <hyperlink ref="A4" location="TOC!A1" display="RETURN TO TABLE OF CONTENTS" xr:uid="{00000000-0004-0000-0300-000000000000}"/>
  </hyperlinks>
  <pageMargins left="0.25" right="0.25" top="0.75" bottom="0.75" header="0.3" footer="0.3"/>
  <pageSetup scale="47" orientation="landscape" r:id="rId3"/>
  <headerFooter>
    <oddHeader xml:space="preserve">&amp;R&amp;9Attachment&amp;K000000 D&amp;K01+000: Cost Proposal Template
</oddHeader>
    <oddFooter>&amp;L&amp;9&amp;A&amp;C&amp;9&amp;P&amp;R&amp;9&amp;D</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6"/>
  <sheetViews>
    <sheetView showGridLines="0" workbookViewId="0">
      <selection activeCell="B25" sqref="B25"/>
    </sheetView>
  </sheetViews>
  <sheetFormatPr defaultRowHeight="15" x14ac:dyDescent="0.25"/>
  <cols>
    <col min="1" max="2" width="39.5703125" customWidth="1"/>
  </cols>
  <sheetData>
    <row r="1" spans="1:10" ht="15.75" x14ac:dyDescent="0.25">
      <c r="A1" s="19" t="str">
        <f>TOC!A1</f>
        <v>RFP 21-1950 IDOC Statewide Victim Notification System</v>
      </c>
      <c r="B1" s="19"/>
    </row>
    <row r="2" spans="1:10" ht="15.75" x14ac:dyDescent="0.25">
      <c r="A2" s="19" t="str">
        <f>TOC!A2</f>
        <v>Attachment D Cost Proposal</v>
      </c>
      <c r="B2" s="19"/>
    </row>
    <row r="3" spans="1:10" ht="15.75" x14ac:dyDescent="0.25">
      <c r="A3" s="19" t="str">
        <f>TOC!A3</f>
        <v xml:space="preserve">Respondent: </v>
      </c>
      <c r="B3" s="19" t="str">
        <f>TOC!B3</f>
        <v>Information Strategies, d/b/a/ InfoStrat</v>
      </c>
    </row>
    <row r="4" spans="1:10" x14ac:dyDescent="0.25">
      <c r="A4" s="74" t="s">
        <v>16</v>
      </c>
      <c r="B4" s="8"/>
    </row>
    <row r="5" spans="1:10" s="18" customFormat="1" x14ac:dyDescent="0.25">
      <c r="A5" s="74"/>
      <c r="B5" s="8"/>
    </row>
    <row r="6" spans="1:10" x14ac:dyDescent="0.25">
      <c r="A6" s="11" t="s">
        <v>61</v>
      </c>
      <c r="B6" s="11" t="s">
        <v>62</v>
      </c>
    </row>
    <row r="7" spans="1:10" x14ac:dyDescent="0.25">
      <c r="A7" s="121" t="s">
        <v>148</v>
      </c>
      <c r="B7" s="121">
        <v>200</v>
      </c>
    </row>
    <row r="8" spans="1:10" x14ac:dyDescent="0.25">
      <c r="A8" s="121" t="s">
        <v>170</v>
      </c>
      <c r="B8" s="121">
        <v>185</v>
      </c>
    </row>
    <row r="9" spans="1:10" x14ac:dyDescent="0.25">
      <c r="A9" s="121" t="s">
        <v>149</v>
      </c>
      <c r="B9" s="121">
        <v>185</v>
      </c>
    </row>
    <row r="10" spans="1:10" s="18" customFormat="1" x14ac:dyDescent="0.25">
      <c r="A10" s="121" t="s">
        <v>156</v>
      </c>
      <c r="B10" s="121">
        <v>185</v>
      </c>
    </row>
    <row r="11" spans="1:10" x14ac:dyDescent="0.25">
      <c r="A11" s="121" t="s">
        <v>290</v>
      </c>
      <c r="B11" s="121">
        <v>175</v>
      </c>
    </row>
    <row r="12" spans="1:10" s="18" customFormat="1" x14ac:dyDescent="0.25">
      <c r="A12" s="121" t="s">
        <v>172</v>
      </c>
      <c r="B12" s="121">
        <v>175</v>
      </c>
    </row>
    <row r="13" spans="1:10" x14ac:dyDescent="0.25">
      <c r="A13" s="121" t="s">
        <v>150</v>
      </c>
      <c r="B13" s="121">
        <v>160</v>
      </c>
    </row>
    <row r="14" spans="1:10" x14ac:dyDescent="0.25">
      <c r="A14" s="121" t="s">
        <v>173</v>
      </c>
      <c r="B14" s="121">
        <v>160</v>
      </c>
    </row>
    <row r="15" spans="1:10" x14ac:dyDescent="0.25">
      <c r="A15" s="121" t="s">
        <v>171</v>
      </c>
      <c r="B15" s="121">
        <v>160</v>
      </c>
      <c r="C15" s="18"/>
      <c r="D15" s="18"/>
      <c r="E15" s="18"/>
      <c r="F15" s="18"/>
      <c r="G15" s="18"/>
      <c r="H15" s="18"/>
      <c r="I15" s="18"/>
      <c r="J15" s="18"/>
    </row>
    <row r="16" spans="1:10" x14ac:dyDescent="0.25">
      <c r="A16" s="121" t="s">
        <v>154</v>
      </c>
      <c r="B16" s="121">
        <v>160</v>
      </c>
    </row>
    <row r="17" spans="1:10" s="18" customFormat="1" x14ac:dyDescent="0.25">
      <c r="A17" s="121" t="s">
        <v>282</v>
      </c>
      <c r="B17" s="121">
        <v>160</v>
      </c>
    </row>
    <row r="18" spans="1:10" s="18" customFormat="1" x14ac:dyDescent="0.25">
      <c r="A18" s="121" t="s">
        <v>155</v>
      </c>
      <c r="B18" s="121">
        <v>148</v>
      </c>
    </row>
    <row r="19" spans="1:10" s="18" customFormat="1" x14ac:dyDescent="0.25">
      <c r="A19" s="121" t="s">
        <v>281</v>
      </c>
      <c r="B19" s="121">
        <v>148</v>
      </c>
    </row>
    <row r="20" spans="1:10" x14ac:dyDescent="0.25">
      <c r="A20" s="121" t="s">
        <v>157</v>
      </c>
      <c r="B20" s="121">
        <v>148</v>
      </c>
      <c r="C20" s="18"/>
      <c r="D20" s="18"/>
      <c r="E20" s="18"/>
      <c r="F20" s="18"/>
      <c r="G20" s="18"/>
      <c r="H20" s="18"/>
      <c r="I20" s="18"/>
      <c r="J20" s="18"/>
    </row>
    <row r="21" spans="1:10" x14ac:dyDescent="0.25">
      <c r="A21" s="121" t="s">
        <v>159</v>
      </c>
      <c r="B21" s="121">
        <v>148</v>
      </c>
      <c r="C21" s="18"/>
      <c r="D21" s="18"/>
      <c r="E21" s="18"/>
      <c r="F21" s="18"/>
      <c r="G21" s="18"/>
      <c r="H21" s="18"/>
      <c r="I21" s="18"/>
      <c r="J21" s="18"/>
    </row>
    <row r="22" spans="1:10" x14ac:dyDescent="0.25">
      <c r="A22" s="121" t="s">
        <v>279</v>
      </c>
      <c r="B22" s="121">
        <v>125</v>
      </c>
      <c r="C22" s="18"/>
      <c r="D22" s="18"/>
      <c r="E22" s="18"/>
      <c r="F22" s="18"/>
      <c r="G22" s="18"/>
      <c r="H22" s="18"/>
      <c r="I22" s="18"/>
      <c r="J22" s="18"/>
    </row>
    <row r="23" spans="1:10" x14ac:dyDescent="0.25">
      <c r="A23" s="121" t="s">
        <v>280</v>
      </c>
      <c r="B23" s="121">
        <v>125</v>
      </c>
      <c r="C23" s="18"/>
      <c r="D23" s="18"/>
      <c r="E23" s="18"/>
      <c r="F23" s="18"/>
      <c r="G23" s="18"/>
      <c r="H23" s="18"/>
      <c r="I23" s="18"/>
      <c r="J23" s="18"/>
    </row>
    <row r="24" spans="1:10" x14ac:dyDescent="0.25">
      <c r="A24" s="121" t="s">
        <v>151</v>
      </c>
      <c r="B24" s="121">
        <v>125</v>
      </c>
    </row>
    <row r="25" spans="1:10" x14ac:dyDescent="0.25">
      <c r="A25" s="121" t="s">
        <v>283</v>
      </c>
      <c r="B25" s="121">
        <v>120</v>
      </c>
      <c r="C25" s="18"/>
      <c r="D25" s="18"/>
      <c r="E25" s="18"/>
      <c r="F25" s="18"/>
      <c r="G25" s="18"/>
      <c r="H25" s="18"/>
      <c r="I25" s="18"/>
      <c r="J25" s="18"/>
    </row>
    <row r="26" spans="1:10" x14ac:dyDescent="0.25">
      <c r="A26" s="121" t="s">
        <v>158</v>
      </c>
      <c r="B26" s="121">
        <v>120</v>
      </c>
    </row>
    <row r="27" spans="1:10" x14ac:dyDescent="0.25">
      <c r="A27" s="121" t="s">
        <v>152</v>
      </c>
      <c r="B27" s="121">
        <v>120</v>
      </c>
    </row>
    <row r="28" spans="1:10" x14ac:dyDescent="0.25">
      <c r="A28" s="121" t="s">
        <v>153</v>
      </c>
      <c r="B28" s="121">
        <v>110</v>
      </c>
      <c r="C28" s="18"/>
      <c r="D28" s="18"/>
      <c r="E28" s="18"/>
      <c r="F28" s="18"/>
      <c r="G28" s="18"/>
      <c r="H28" s="18"/>
      <c r="I28" s="18"/>
      <c r="J28" s="18"/>
    </row>
    <row r="29" spans="1:10" ht="14.45" customHeight="1" x14ac:dyDescent="0.25">
      <c r="C29" s="18"/>
      <c r="D29" s="18"/>
      <c r="E29" s="18"/>
      <c r="F29" s="18"/>
      <c r="G29" s="18"/>
      <c r="H29" s="18"/>
      <c r="I29" s="18"/>
      <c r="J29" s="18"/>
    </row>
    <row r="30" spans="1:10" x14ac:dyDescent="0.25">
      <c r="A30" s="13" t="s">
        <v>63</v>
      </c>
      <c r="B30" s="18"/>
      <c r="C30" s="18"/>
      <c r="D30" s="18"/>
      <c r="E30" s="18"/>
      <c r="F30" s="18"/>
      <c r="G30" s="18"/>
      <c r="H30" s="18"/>
      <c r="I30" s="18"/>
      <c r="J30" s="18"/>
    </row>
    <row r="32" spans="1:10" x14ac:dyDescent="0.25">
      <c r="A32" s="10" t="s">
        <v>40</v>
      </c>
      <c r="B32" s="6"/>
      <c r="C32" s="7"/>
      <c r="D32" s="7"/>
      <c r="E32" s="7"/>
      <c r="F32" s="7"/>
      <c r="G32" s="18"/>
      <c r="H32" s="18"/>
      <c r="I32" s="18"/>
      <c r="J32" s="1"/>
    </row>
    <row r="33" spans="1:10" x14ac:dyDescent="0.25">
      <c r="A33" s="158" t="s">
        <v>64</v>
      </c>
      <c r="B33" s="159"/>
      <c r="C33" s="159"/>
      <c r="D33" s="159"/>
      <c r="E33" s="159"/>
      <c r="F33" s="159"/>
      <c r="G33" s="159"/>
      <c r="H33" s="159"/>
      <c r="I33" s="159"/>
      <c r="J33" s="160"/>
    </row>
    <row r="34" spans="1:10" x14ac:dyDescent="0.25">
      <c r="A34" s="161" t="s">
        <v>119</v>
      </c>
      <c r="B34" s="162"/>
      <c r="C34" s="162"/>
      <c r="D34" s="162"/>
      <c r="E34" s="162"/>
      <c r="F34" s="162"/>
      <c r="G34" s="162"/>
      <c r="H34" s="162"/>
      <c r="I34" s="162"/>
      <c r="J34" s="163"/>
    </row>
    <row r="36" spans="1:10" x14ac:dyDescent="0.25">
      <c r="A36" s="107"/>
    </row>
  </sheetData>
  <customSheetViews>
    <customSheetView guid="{8A016BEE-0A38-4157-8969-1BE2B4195976}">
      <pageMargins left="0" right="0" top="0" bottom="0" header="0" footer="0"/>
      <pageSetup orientation="landscape" r:id="rId1"/>
      <headerFooter>
        <oddHeader xml:space="preserve">&amp;R&amp;9Attachment&amp;K000000 D&amp;K01+000: Cost Proposal Template
</oddHeader>
        <oddFooter>&amp;L&amp;9&amp;A&amp;C&amp;9&amp;P&amp;R&amp;9&amp;D</oddFooter>
      </headerFooter>
    </customSheetView>
    <customSheetView guid="{1A9BEE79-E8E6-40E4-9641-A5A20CCAAC0B}">
      <pageMargins left="0" right="0" top="0" bottom="0" header="0" footer="0"/>
      <pageSetup orientation="landscape" r:id="rId2"/>
      <headerFooter>
        <oddHeader xml:space="preserve">&amp;R&amp;9Attachment&amp;K000000 D&amp;K01+000: Cost Proposal Template
</oddHeader>
        <oddFooter>&amp;L&amp;9&amp;A&amp;C&amp;9&amp;P&amp;R&amp;9&amp;D</oddFooter>
      </headerFooter>
    </customSheetView>
  </customSheetViews>
  <mergeCells count="2">
    <mergeCell ref="A33:J33"/>
    <mergeCell ref="A34:J34"/>
  </mergeCells>
  <hyperlinks>
    <hyperlink ref="A4" location="TOC!A1" display="RETURN TO TABLE OF CONTENTS" xr:uid="{00000000-0004-0000-0400-000000000000}"/>
  </hyperlinks>
  <pageMargins left="0.25" right="0.25" top="0.75" bottom="0.75" header="0.3" footer="0.3"/>
  <pageSetup orientation="landscape" r:id="rId3"/>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showGridLines="0" topLeftCell="A10" zoomScaleNormal="100" workbookViewId="0">
      <selection activeCell="A16" sqref="A16"/>
    </sheetView>
  </sheetViews>
  <sheetFormatPr defaultRowHeight="15" x14ac:dyDescent="0.25"/>
  <cols>
    <col min="1" max="1" width="94.7109375" customWidth="1"/>
  </cols>
  <sheetData>
    <row r="1" spans="1:5" ht="15.75" x14ac:dyDescent="0.25">
      <c r="A1" s="19" t="str">
        <f>TOC!A1</f>
        <v>RFP 21-1950 IDOC Statewide Victim Notification System</v>
      </c>
      <c r="B1" s="19"/>
      <c r="C1" s="18"/>
      <c r="D1" s="18"/>
      <c r="E1" s="18"/>
    </row>
    <row r="2" spans="1:5" ht="15.75" x14ac:dyDescent="0.25">
      <c r="A2" s="19" t="str">
        <f>TOC!A2</f>
        <v>Attachment D Cost Proposal</v>
      </c>
      <c r="B2" s="19"/>
      <c r="C2" s="18"/>
      <c r="D2" s="18"/>
      <c r="E2" s="18"/>
    </row>
    <row r="3" spans="1:5" ht="15.75" x14ac:dyDescent="0.25">
      <c r="A3" s="19" t="str">
        <f>TOC!A3</f>
        <v xml:space="preserve">Respondent: </v>
      </c>
      <c r="B3" s="19" t="str">
        <f>TOC!B3</f>
        <v>Information Strategies, d/b/a/ InfoStrat</v>
      </c>
      <c r="C3" s="18"/>
      <c r="D3" s="18"/>
      <c r="E3" s="18"/>
    </row>
    <row r="4" spans="1:5" x14ac:dyDescent="0.25">
      <c r="A4" s="74" t="s">
        <v>16</v>
      </c>
      <c r="B4" s="18"/>
      <c r="C4" s="18"/>
      <c r="D4" s="18"/>
      <c r="E4" s="18"/>
    </row>
    <row r="5" spans="1:5" s="18" customFormat="1" x14ac:dyDescent="0.25">
      <c r="A5" s="74"/>
    </row>
    <row r="6" spans="1:5" x14ac:dyDescent="0.25">
      <c r="A6" s="77" t="s">
        <v>65</v>
      </c>
      <c r="B6" s="18"/>
      <c r="C6" s="18"/>
      <c r="D6" s="18"/>
      <c r="E6" s="18"/>
    </row>
    <row r="7" spans="1:5" ht="105" x14ac:dyDescent="0.25">
      <c r="A7" s="118" t="s">
        <v>125</v>
      </c>
      <c r="B7" s="18"/>
      <c r="C7" s="18"/>
      <c r="D7" s="18"/>
      <c r="E7" s="18"/>
    </row>
    <row r="8" spans="1:5" ht="14.45" customHeight="1" x14ac:dyDescent="0.25">
      <c r="A8" s="122"/>
      <c r="B8" s="18"/>
      <c r="C8" s="18"/>
      <c r="D8" s="18"/>
      <c r="E8" s="18"/>
    </row>
    <row r="9" spans="1:5" ht="29.25" x14ac:dyDescent="0.25">
      <c r="A9" s="123" t="s">
        <v>203</v>
      </c>
      <c r="B9" s="18"/>
      <c r="C9" s="18"/>
      <c r="D9" s="18"/>
      <c r="E9" s="18"/>
    </row>
    <row r="10" spans="1:5" ht="57.75" x14ac:dyDescent="0.25">
      <c r="A10" s="123" t="s">
        <v>204</v>
      </c>
      <c r="B10" s="18"/>
      <c r="C10" s="18"/>
      <c r="D10" s="18"/>
      <c r="E10" s="18"/>
    </row>
    <row r="11" spans="1:5" ht="43.5" x14ac:dyDescent="0.25">
      <c r="A11" s="123" t="s">
        <v>205</v>
      </c>
      <c r="B11" s="18"/>
      <c r="C11" s="18"/>
      <c r="D11" s="18"/>
      <c r="E11" s="18"/>
    </row>
    <row r="12" spans="1:5" x14ac:dyDescent="0.25">
      <c r="A12" s="123" t="s">
        <v>206</v>
      </c>
      <c r="B12" s="18"/>
      <c r="C12" s="18"/>
      <c r="D12" s="18"/>
      <c r="E12" s="18"/>
    </row>
    <row r="13" spans="1:5" x14ac:dyDescent="0.25">
      <c r="A13" s="123" t="s">
        <v>207</v>
      </c>
      <c r="B13" s="18"/>
      <c r="C13" s="18"/>
      <c r="D13" s="18"/>
      <c r="E13" s="18"/>
    </row>
    <row r="14" spans="1:5" ht="29.25" x14ac:dyDescent="0.25">
      <c r="A14" s="123" t="s">
        <v>208</v>
      </c>
      <c r="B14" s="18"/>
      <c r="C14" s="18"/>
      <c r="D14" s="18"/>
      <c r="E14" s="18"/>
    </row>
    <row r="15" spans="1:5" ht="72" x14ac:dyDescent="0.25">
      <c r="A15" s="123" t="s">
        <v>284</v>
      </c>
      <c r="B15" s="18"/>
      <c r="C15" s="18"/>
      <c r="D15" s="18"/>
      <c r="E15" s="18"/>
    </row>
    <row r="16" spans="1:5" ht="29.25" x14ac:dyDescent="0.25">
      <c r="A16" s="123" t="s">
        <v>209</v>
      </c>
      <c r="B16" s="18"/>
      <c r="C16" s="18"/>
      <c r="D16" s="18"/>
      <c r="E16" s="18"/>
    </row>
    <row r="17" spans="1:1" ht="29.25" x14ac:dyDescent="0.25">
      <c r="A17" s="123" t="s">
        <v>210</v>
      </c>
    </row>
    <row r="18" spans="1:1" ht="29.25" x14ac:dyDescent="0.25">
      <c r="A18" s="123" t="s">
        <v>211</v>
      </c>
    </row>
    <row r="19" spans="1:1" x14ac:dyDescent="0.25">
      <c r="A19" s="123" t="s">
        <v>212</v>
      </c>
    </row>
    <row r="20" spans="1:1" ht="43.5" x14ac:dyDescent="0.25">
      <c r="A20" s="123" t="s">
        <v>285</v>
      </c>
    </row>
    <row r="21" spans="1:1" ht="29.25" x14ac:dyDescent="0.25">
      <c r="A21" s="123" t="s">
        <v>286</v>
      </c>
    </row>
    <row r="22" spans="1:1" ht="72" x14ac:dyDescent="0.25">
      <c r="A22" s="123" t="s">
        <v>287</v>
      </c>
    </row>
    <row r="23" spans="1:1" x14ac:dyDescent="0.25">
      <c r="A23" s="123"/>
    </row>
    <row r="24" spans="1:1" x14ac:dyDescent="0.25">
      <c r="A24" s="123"/>
    </row>
    <row r="25" spans="1:1" x14ac:dyDescent="0.25">
      <c r="A25" s="123"/>
    </row>
    <row r="26" spans="1:1" x14ac:dyDescent="0.25">
      <c r="A26" s="123"/>
    </row>
  </sheetData>
  <customSheetViews>
    <customSheetView guid="{8A016BEE-0A38-4157-8969-1BE2B4195976}">
      <selection activeCell="C17" sqref="C17"/>
      <pageMargins left="0" right="0" top="0" bottom="0" header="0" footer="0"/>
      <pageSetup fitToHeight="5" orientation="landscape" r:id="rId1"/>
      <headerFooter>
        <oddHeader xml:space="preserve">&amp;R&amp;9Attachment&amp;K000000 D&amp;K01+000: Cost Proposal Template
</oddHeader>
        <oddFooter>&amp;L&amp;9&amp;A&amp;C&amp;9&amp;P&amp;R&amp;9&amp;D</oddFooter>
      </headerFooter>
    </customSheetView>
    <customSheetView guid="{1A9BEE79-E8E6-40E4-9641-A5A20CCAAC0B}">
      <selection activeCell="A15" sqref="A15:E15"/>
      <pageMargins left="0" right="0" top="0" bottom="0" header="0" footer="0"/>
      <pageSetup fitToHeight="5" orientation="landscape" r:id="rId2"/>
      <headerFooter>
        <oddHeader xml:space="preserve">&amp;R&amp;9Attachment&amp;K000000 D&amp;K01+000: Cost Proposal Template
</oddHeader>
        <oddFooter>&amp;L&amp;9&amp;A&amp;C&amp;9&amp;P&amp;R&amp;9&amp;D</oddFooter>
      </headerFooter>
    </customSheetView>
  </customSheetViews>
  <hyperlinks>
    <hyperlink ref="A4" location="TOC!A1" display="RETURN TO TABLE OF CONTENTS" xr:uid="{00000000-0004-0000-0500-000000000000}"/>
  </hyperlinks>
  <pageMargins left="0.25" right="0.25" top="0.75" bottom="0.75" header="0.3" footer="0.3"/>
  <pageSetup fitToHeight="5" orientation="landscape" r:id="rId3"/>
  <headerFooter>
    <oddHeader xml:space="preserve">&amp;R&amp;9Attachment&amp;K000000 D&amp;K01+000: Cost Proposal Template
</oddHeader>
    <oddFooter>&amp;L&amp;9&amp;A&amp;C&amp;9&amp;P&amp;R&amp;9&amp;D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6"/>
  <sheetViews>
    <sheetView showGridLines="0" topLeftCell="A4" workbookViewId="0">
      <selection activeCell="A14" sqref="A14:E14"/>
    </sheetView>
  </sheetViews>
  <sheetFormatPr defaultRowHeight="15" x14ac:dyDescent="0.25"/>
  <cols>
    <col min="1" max="1" width="20.5703125" customWidth="1"/>
    <col min="6" max="6" width="22.42578125" customWidth="1"/>
  </cols>
  <sheetData>
    <row r="1" spans="1:8" s="18" customFormat="1" ht="15.75" x14ac:dyDescent="0.25">
      <c r="A1" s="19" t="str">
        <f>TOC!A1</f>
        <v>RFP 21-1950 IDOC Statewide Victim Notification System</v>
      </c>
      <c r="B1" s="19"/>
    </row>
    <row r="2" spans="1:8" s="18" customFormat="1" ht="15.75" x14ac:dyDescent="0.25">
      <c r="A2" s="19" t="str">
        <f>TOC!A2</f>
        <v>Attachment D Cost Proposal</v>
      </c>
      <c r="B2" s="19"/>
    </row>
    <row r="3" spans="1:8" s="18" customFormat="1" ht="15.75" x14ac:dyDescent="0.25">
      <c r="A3" s="19" t="str">
        <f>TOC!A3</f>
        <v xml:space="preserve">Respondent: </v>
      </c>
      <c r="B3" s="19" t="str">
        <f>TOC!B3</f>
        <v>Information Strategies, d/b/a/ InfoStrat</v>
      </c>
    </row>
    <row r="4" spans="1:8" s="18" customFormat="1" x14ac:dyDescent="0.25">
      <c r="A4" s="74" t="s">
        <v>16</v>
      </c>
    </row>
    <row r="5" spans="1:8" s="18" customFormat="1" x14ac:dyDescent="0.25">
      <c r="A5" s="74"/>
    </row>
    <row r="6" spans="1:8" x14ac:dyDescent="0.25">
      <c r="A6" s="167" t="s">
        <v>71</v>
      </c>
      <c r="B6" s="168"/>
      <c r="C6" s="168"/>
      <c r="D6" s="168"/>
      <c r="E6" s="168"/>
      <c r="F6" s="168"/>
      <c r="G6" s="18"/>
      <c r="H6" s="18"/>
    </row>
    <row r="7" spans="1:8" ht="40.5" customHeight="1" x14ac:dyDescent="0.25">
      <c r="A7" s="169" t="s">
        <v>122</v>
      </c>
      <c r="B7" s="170"/>
      <c r="C7" s="170"/>
      <c r="D7" s="170"/>
      <c r="E7" s="171"/>
      <c r="F7" s="87" t="s">
        <v>32</v>
      </c>
      <c r="G7" s="18"/>
      <c r="H7" s="18"/>
    </row>
    <row r="8" spans="1:8" x14ac:dyDescent="0.25">
      <c r="A8" s="164"/>
      <c r="B8" s="165"/>
      <c r="C8" s="165"/>
      <c r="D8" s="165"/>
      <c r="E8" s="166"/>
      <c r="F8" s="120">
        <v>0</v>
      </c>
      <c r="G8" s="18"/>
      <c r="H8" s="18"/>
    </row>
    <row r="9" spans="1:8" ht="69.75" customHeight="1" x14ac:dyDescent="0.25">
      <c r="A9" s="164" t="s">
        <v>163</v>
      </c>
      <c r="B9" s="165"/>
      <c r="C9" s="165"/>
      <c r="D9" s="165"/>
      <c r="E9" s="166"/>
      <c r="F9" s="120">
        <v>22000</v>
      </c>
    </row>
    <row r="10" spans="1:8" ht="32.25" customHeight="1" x14ac:dyDescent="0.25">
      <c r="A10" s="164" t="s">
        <v>161</v>
      </c>
      <c r="B10" s="165"/>
      <c r="C10" s="165"/>
      <c r="D10" s="165"/>
      <c r="E10" s="166"/>
      <c r="F10" s="120" t="s">
        <v>169</v>
      </c>
      <c r="G10" s="18"/>
      <c r="H10" s="18"/>
    </row>
    <row r="11" spans="1:8" s="18" customFormat="1" ht="46.5" customHeight="1" x14ac:dyDescent="0.25">
      <c r="A11" s="164" t="s">
        <v>162</v>
      </c>
      <c r="B11" s="165"/>
      <c r="C11" s="165"/>
      <c r="D11" s="165"/>
      <c r="E11" s="166"/>
      <c r="F11" s="120" t="s">
        <v>160</v>
      </c>
    </row>
    <row r="12" spans="1:8" s="18" customFormat="1" ht="46.5" customHeight="1" x14ac:dyDescent="0.25">
      <c r="A12" s="164" t="s">
        <v>164</v>
      </c>
      <c r="B12" s="165"/>
      <c r="C12" s="165"/>
      <c r="D12" s="165"/>
      <c r="E12" s="166"/>
      <c r="F12" s="120">
        <v>3500</v>
      </c>
    </row>
    <row r="13" spans="1:8" s="18" customFormat="1" ht="96.75" customHeight="1" x14ac:dyDescent="0.25">
      <c r="A13" s="164" t="s">
        <v>167</v>
      </c>
      <c r="B13" s="165"/>
      <c r="C13" s="165"/>
      <c r="D13" s="165"/>
      <c r="E13" s="166"/>
      <c r="F13" s="81" t="s">
        <v>168</v>
      </c>
    </row>
    <row r="14" spans="1:8" ht="53.25" customHeight="1" x14ac:dyDescent="0.25">
      <c r="A14" s="164" t="s">
        <v>166</v>
      </c>
      <c r="B14" s="165"/>
      <c r="C14" s="165"/>
      <c r="D14" s="165"/>
      <c r="E14" s="166"/>
      <c r="F14" s="120" t="s">
        <v>165</v>
      </c>
      <c r="G14" s="18"/>
      <c r="H14" s="18"/>
    </row>
    <row r="15" spans="1:8" ht="114.6" customHeight="1" x14ac:dyDescent="0.25">
      <c r="A15" s="164" t="s">
        <v>223</v>
      </c>
      <c r="B15" s="165"/>
      <c r="C15" s="165"/>
      <c r="D15" s="165"/>
      <c r="E15" s="166"/>
      <c r="F15" s="81" t="s">
        <v>224</v>
      </c>
    </row>
    <row r="16" spans="1:8" x14ac:dyDescent="0.25">
      <c r="A16" s="18"/>
      <c r="B16" s="18"/>
      <c r="C16" s="18"/>
      <c r="D16" s="18"/>
      <c r="E16" s="18"/>
    </row>
  </sheetData>
  <customSheetViews>
    <customSheetView guid="{8A016BEE-0A38-4157-8969-1BE2B4195976}" fitToPage="1">
      <selection activeCell="F18" sqref="F18"/>
      <pageMargins left="0" right="0" top="0" bottom="0" header="0" footer="0"/>
      <pageSetup scale="72" orientation="landscape" r:id="rId1"/>
      <headerFooter>
        <oddHeader>&amp;R&amp;F</oddHeader>
        <oddFooter>&amp;L&amp;A&amp;C&amp;P&amp;R&amp;D</oddFooter>
      </headerFooter>
    </customSheetView>
    <customSheetView guid="{1A9BEE79-E8E6-40E4-9641-A5A20CCAAC0B}" fitToPage="1">
      <selection activeCell="E21" sqref="E21"/>
      <pageMargins left="0" right="0" top="0" bottom="0" header="0" footer="0"/>
      <pageSetup scale="72" orientation="landscape" r:id="rId2"/>
      <headerFooter>
        <oddHeader>&amp;R&amp;F</oddHeader>
        <oddFooter>&amp;L&amp;A&amp;C&amp;P&amp;R&amp;D</oddFooter>
      </headerFooter>
    </customSheetView>
  </customSheetViews>
  <mergeCells count="10">
    <mergeCell ref="A15:E15"/>
    <mergeCell ref="A9:E9"/>
    <mergeCell ref="A10:E10"/>
    <mergeCell ref="A14:E14"/>
    <mergeCell ref="A6:F6"/>
    <mergeCell ref="A7:E7"/>
    <mergeCell ref="A8:E8"/>
    <mergeCell ref="A11:E11"/>
    <mergeCell ref="A12:E12"/>
    <mergeCell ref="A13:E13"/>
  </mergeCells>
  <hyperlinks>
    <hyperlink ref="A4" location="TOC!A1" display="RETURN TO TABLE OF CONTENTS" xr:uid="{00000000-0004-0000-0600-000000000000}"/>
  </hyperlinks>
  <pageMargins left="0.25" right="0.25" top="0.75" bottom="0.75" header="0.3" footer="0.3"/>
  <pageSetup scale="72" orientation="landscape" r:id="rId3"/>
  <headerFooter>
    <oddHeader>&amp;R&amp;F</oddHeader>
    <oddFooter>&amp;L&amp;A&amp;C&amp;P&amp;R&amp;D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30"/>
  <sheetViews>
    <sheetView showGridLines="0" topLeftCell="A25" zoomScaleNormal="100" workbookViewId="0">
      <selection activeCell="A26" sqref="A26"/>
    </sheetView>
  </sheetViews>
  <sheetFormatPr defaultColWidth="9.140625" defaultRowHeight="15" x14ac:dyDescent="0.25"/>
  <cols>
    <col min="1" max="1" width="94.7109375" style="18" customWidth="1"/>
    <col min="2" max="16384" width="9.140625" style="18"/>
  </cols>
  <sheetData>
    <row r="1" spans="1:2" ht="15.75" x14ac:dyDescent="0.25">
      <c r="A1" s="19" t="str">
        <f>TOC!A1</f>
        <v>RFP 21-1950 IDOC Statewide Victim Notification System</v>
      </c>
      <c r="B1" s="19"/>
    </row>
    <row r="2" spans="1:2" ht="15.75" x14ac:dyDescent="0.25">
      <c r="A2" s="19" t="str">
        <f>TOC!A2</f>
        <v>Attachment D Cost Proposal</v>
      </c>
      <c r="B2" s="19"/>
    </row>
    <row r="3" spans="1:2" ht="15.75" x14ac:dyDescent="0.25">
      <c r="A3" s="19" t="str">
        <f>TOC!A3</f>
        <v xml:space="preserve">Respondent: </v>
      </c>
      <c r="B3" s="19" t="str">
        <f>TOC!B3</f>
        <v>Information Strategies, d/b/a/ InfoStrat</v>
      </c>
    </row>
    <row r="4" spans="1:2" x14ac:dyDescent="0.25">
      <c r="A4" s="74" t="s">
        <v>16</v>
      </c>
    </row>
    <row r="5" spans="1:2" x14ac:dyDescent="0.25">
      <c r="A5" s="74"/>
    </row>
    <row r="6" spans="1:2" x14ac:dyDescent="0.25">
      <c r="A6" s="77" t="s">
        <v>12</v>
      </c>
    </row>
    <row r="7" spans="1:2" ht="90" x14ac:dyDescent="0.25">
      <c r="A7" s="118" t="s">
        <v>124</v>
      </c>
    </row>
    <row r="8" spans="1:2" ht="14.45" customHeight="1" x14ac:dyDescent="0.25">
      <c r="A8" s="123"/>
    </row>
    <row r="9" spans="1:2" ht="49.5" customHeight="1" x14ac:dyDescent="0.25">
      <c r="A9" s="124" t="s">
        <v>189</v>
      </c>
    </row>
    <row r="10" spans="1:2" ht="48.95" customHeight="1" x14ac:dyDescent="0.25">
      <c r="A10" s="124" t="s">
        <v>190</v>
      </c>
    </row>
    <row r="11" spans="1:2" ht="120.6" customHeight="1" x14ac:dyDescent="0.25">
      <c r="A11" s="124" t="s">
        <v>191</v>
      </c>
    </row>
    <row r="12" spans="1:2" ht="105.6" customHeight="1" x14ac:dyDescent="0.25">
      <c r="A12" s="124" t="s">
        <v>192</v>
      </c>
    </row>
    <row r="13" spans="1:2" ht="33.6" customHeight="1" x14ac:dyDescent="0.25">
      <c r="A13" s="124" t="s">
        <v>193</v>
      </c>
    </row>
    <row r="14" spans="1:2" ht="48.95" customHeight="1" x14ac:dyDescent="0.25">
      <c r="A14" s="124" t="s">
        <v>194</v>
      </c>
    </row>
    <row r="15" spans="1:2" ht="135" customHeight="1" x14ac:dyDescent="0.25">
      <c r="A15" s="124" t="s">
        <v>195</v>
      </c>
    </row>
    <row r="16" spans="1:2" ht="156.75" x14ac:dyDescent="0.25">
      <c r="A16" s="124" t="s">
        <v>196</v>
      </c>
    </row>
    <row r="17" spans="1:1" ht="90.95" customHeight="1" x14ac:dyDescent="0.25">
      <c r="A17" s="124" t="s">
        <v>197</v>
      </c>
    </row>
    <row r="18" spans="1:1" ht="47.1" customHeight="1" x14ac:dyDescent="0.25">
      <c r="A18" s="124" t="s">
        <v>199</v>
      </c>
    </row>
    <row r="19" spans="1:1" ht="74.099999999999994" customHeight="1" x14ac:dyDescent="0.25">
      <c r="A19" s="124" t="s">
        <v>200</v>
      </c>
    </row>
    <row r="20" spans="1:1" ht="42.75" x14ac:dyDescent="0.25">
      <c r="A20" s="124" t="s">
        <v>201</v>
      </c>
    </row>
    <row r="21" spans="1:1" ht="57" x14ac:dyDescent="0.25">
      <c r="A21" s="124" t="s">
        <v>202</v>
      </c>
    </row>
    <row r="22" spans="1:1" ht="71.25" x14ac:dyDescent="0.25">
      <c r="A22" s="124" t="s">
        <v>213</v>
      </c>
    </row>
    <row r="23" spans="1:1" ht="28.5" x14ac:dyDescent="0.25">
      <c r="A23" s="124" t="s">
        <v>214</v>
      </c>
    </row>
    <row r="24" spans="1:1" ht="57" x14ac:dyDescent="0.25">
      <c r="A24" s="124" t="s">
        <v>215</v>
      </c>
    </row>
    <row r="25" spans="1:1" ht="28.5" x14ac:dyDescent="0.25">
      <c r="A25" s="124" t="s">
        <v>216</v>
      </c>
    </row>
    <row r="26" spans="1:1" ht="57" x14ac:dyDescent="0.25">
      <c r="A26" s="124" t="s">
        <v>217</v>
      </c>
    </row>
    <row r="27" spans="1:1" ht="77.099999999999994" customHeight="1" x14ac:dyDescent="0.25">
      <c r="A27" s="124" t="s">
        <v>218</v>
      </c>
    </row>
    <row r="28" spans="1:1" ht="32.1" customHeight="1" x14ac:dyDescent="0.25">
      <c r="A28" s="124" t="s">
        <v>198</v>
      </c>
    </row>
    <row r="29" spans="1:1" ht="29.25" x14ac:dyDescent="0.25">
      <c r="A29" s="123" t="s">
        <v>188</v>
      </c>
    </row>
    <row r="30" spans="1:1" ht="29.25" x14ac:dyDescent="0.25">
      <c r="A30" s="123" t="s">
        <v>219</v>
      </c>
    </row>
  </sheetData>
  <hyperlinks>
    <hyperlink ref="A4" location="TOC!A1" display="RETURN TO TABLE OF CONTENTS" xr:uid="{00000000-0004-0000-0700-000000000000}"/>
  </hyperlink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19"/>
  <sheetViews>
    <sheetView showGridLines="0" tabSelected="1" topLeftCell="A7" workbookViewId="0">
      <selection activeCell="A10" sqref="A10"/>
    </sheetView>
  </sheetViews>
  <sheetFormatPr defaultRowHeight="15" x14ac:dyDescent="0.25"/>
  <cols>
    <col min="1" max="1" width="85.42578125" customWidth="1"/>
  </cols>
  <sheetData>
    <row r="1" spans="1:5" ht="15.75" x14ac:dyDescent="0.25">
      <c r="A1" s="19" t="str">
        <f>TOC!A1</f>
        <v>RFP 21-1950 IDOC Statewide Victim Notification System</v>
      </c>
      <c r="B1" s="19"/>
      <c r="C1" s="18"/>
      <c r="D1" s="18"/>
      <c r="E1" s="18"/>
    </row>
    <row r="2" spans="1:5" ht="15.75" x14ac:dyDescent="0.25">
      <c r="A2" s="19" t="str">
        <f>TOC!A2</f>
        <v>Attachment D Cost Proposal</v>
      </c>
      <c r="B2" s="19"/>
      <c r="C2" s="18"/>
      <c r="D2" s="18"/>
      <c r="E2" s="18"/>
    </row>
    <row r="3" spans="1:5" ht="15.75" x14ac:dyDescent="0.25">
      <c r="A3" s="19" t="str">
        <f>TOC!A3</f>
        <v xml:space="preserve">Respondent: </v>
      </c>
      <c r="B3" s="19" t="str">
        <f>TOC!B3</f>
        <v>Information Strategies, d/b/a/ InfoStrat</v>
      </c>
      <c r="C3" s="18"/>
      <c r="D3" s="18"/>
      <c r="E3" s="18"/>
    </row>
    <row r="4" spans="1:5" x14ac:dyDescent="0.25">
      <c r="A4" s="74" t="s">
        <v>16</v>
      </c>
      <c r="B4" s="18"/>
      <c r="C4" s="18"/>
      <c r="D4" s="18"/>
      <c r="E4" s="18"/>
    </row>
    <row r="5" spans="1:5" s="18" customFormat="1" x14ac:dyDescent="0.25">
      <c r="A5" s="74"/>
    </row>
    <row r="6" spans="1:5" s="18" customFormat="1" x14ac:dyDescent="0.25">
      <c r="A6" s="77" t="s">
        <v>15</v>
      </c>
    </row>
    <row r="7" spans="1:5" ht="60" x14ac:dyDescent="0.25">
      <c r="A7" s="118" t="s">
        <v>128</v>
      </c>
      <c r="B7" s="18"/>
      <c r="C7" s="18"/>
      <c r="D7" s="18"/>
      <c r="E7" s="18"/>
    </row>
    <row r="8" spans="1:5" ht="71.25" x14ac:dyDescent="0.25">
      <c r="A8" s="128" t="s">
        <v>220</v>
      </c>
      <c r="B8" s="18"/>
      <c r="C8" s="18"/>
      <c r="D8" s="18"/>
      <c r="E8" s="18"/>
    </row>
    <row r="9" spans="1:5" ht="91.5" customHeight="1" x14ac:dyDescent="0.25">
      <c r="A9" s="128" t="s">
        <v>221</v>
      </c>
      <c r="B9" s="18"/>
      <c r="C9" s="18"/>
      <c r="D9" s="18"/>
      <c r="E9" s="18"/>
    </row>
    <row r="10" spans="1:5" ht="102.6" customHeight="1" x14ac:dyDescent="0.25">
      <c r="A10" s="128" t="s">
        <v>291</v>
      </c>
      <c r="B10" s="18"/>
      <c r="C10" s="18"/>
      <c r="D10" s="18"/>
      <c r="E10" s="18"/>
    </row>
    <row r="11" spans="1:5" ht="71.25" x14ac:dyDescent="0.25">
      <c r="A11" s="128" t="s">
        <v>222</v>
      </c>
      <c r="B11" s="18"/>
      <c r="C11" s="18"/>
      <c r="D11" s="18"/>
      <c r="E11" s="18"/>
    </row>
    <row r="12" spans="1:5" ht="128.25" x14ac:dyDescent="0.25">
      <c r="A12" s="128" t="s">
        <v>289</v>
      </c>
      <c r="B12" s="18"/>
      <c r="C12" s="18"/>
      <c r="D12" s="18"/>
      <c r="E12" s="18"/>
    </row>
    <row r="13" spans="1:5" ht="71.25" x14ac:dyDescent="0.25">
      <c r="A13" s="128" t="s">
        <v>288</v>
      </c>
      <c r="B13" s="18"/>
      <c r="C13" s="18"/>
      <c r="D13" s="18"/>
      <c r="E13" s="18"/>
    </row>
    <row r="14" spans="1:5" x14ac:dyDescent="0.25">
      <c r="A14" s="128"/>
      <c r="B14" s="18"/>
      <c r="C14" s="18"/>
      <c r="D14" s="18"/>
      <c r="E14" s="18"/>
    </row>
    <row r="15" spans="1:5" x14ac:dyDescent="0.25">
      <c r="A15" s="125"/>
      <c r="B15" s="18"/>
      <c r="C15" s="18"/>
      <c r="D15" s="18"/>
      <c r="E15" s="18"/>
    </row>
    <row r="16" spans="1:5" x14ac:dyDescent="0.25">
      <c r="A16" s="125"/>
      <c r="B16" s="18"/>
      <c r="C16" s="18"/>
      <c r="D16" s="18"/>
      <c r="E16" s="18"/>
    </row>
    <row r="17" spans="1:5" x14ac:dyDescent="0.25">
      <c r="A17" s="125"/>
      <c r="B17" s="18"/>
      <c r="C17" s="18"/>
      <c r="D17" s="18"/>
      <c r="E17" s="18"/>
    </row>
    <row r="18" spans="1:5" x14ac:dyDescent="0.25">
      <c r="A18" s="125"/>
      <c r="B18" s="18"/>
      <c r="C18" s="18"/>
      <c r="D18" s="18"/>
      <c r="E18" s="18"/>
    </row>
    <row r="19" spans="1:5" x14ac:dyDescent="0.25">
      <c r="A19" s="18"/>
      <c r="B19" s="18"/>
      <c r="C19" s="18"/>
      <c r="D19" s="18"/>
      <c r="E19" s="18"/>
    </row>
  </sheetData>
  <customSheetViews>
    <customSheetView guid="{8A016BEE-0A38-4157-8969-1BE2B4195976}" fitToPage="1">
      <selection activeCell="C2" sqref="C2"/>
      <pageMargins left="0" right="0" top="0" bottom="0" header="0" footer="0"/>
      <pageSetup fitToHeight="0" orientation="landscape" r:id="rId1"/>
      <headerFooter>
        <oddHeader>&amp;R&amp;F</oddHeader>
        <oddFooter>&amp;L&amp;A&amp;C&amp;P&amp;R&amp;D</oddFooter>
      </headerFooter>
    </customSheetView>
    <customSheetView guid="{1A9BEE79-E8E6-40E4-9641-A5A20CCAAC0B}" fitToPage="1">
      <selection activeCell="C2" sqref="C2"/>
      <pageMargins left="0" right="0" top="0" bottom="0" header="0" footer="0"/>
      <pageSetup fitToHeight="0" orientation="landscape" r:id="rId2"/>
      <headerFooter>
        <oddHeader>&amp;R&amp;F</oddHeader>
        <oddFooter>&amp;L&amp;A&amp;C&amp;P&amp;R&amp;D</oddFooter>
      </headerFooter>
    </customSheetView>
  </customSheetViews>
  <hyperlinks>
    <hyperlink ref="A4" location="TOC!A1" display="RETURN TO TABLE OF CONTENTS" xr:uid="{00000000-0004-0000-0800-000000000000}"/>
  </hyperlinks>
  <pageMargins left="0.25" right="0.25" top="0.75" bottom="0.75" header="0.3" footer="0.3"/>
  <pageSetup fitToHeight="0" orientation="landscape" r:id="rId3"/>
  <headerFooter>
    <oddHeader>&amp;R&amp;F</oddHeader>
    <oddFooter>&amp;L&amp;A&amp;C&amp;P&amp;R&amp;D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FACC3A29C98B41B6BF0866F1DF6274" ma:contentTypeVersion="10" ma:contentTypeDescription="Create a new document." ma:contentTypeScope="" ma:versionID="5436dc147a9a5bf079c9b35e8dada21f">
  <xsd:schema xmlns:xsd="http://www.w3.org/2001/XMLSchema" xmlns:xs="http://www.w3.org/2001/XMLSchema" xmlns:p="http://schemas.microsoft.com/office/2006/metadata/properties" xmlns:ns2="c7018b89-3a4a-4109-ac94-6b2b54e69a88" xmlns:ns3="5011cdfc-8201-463a-a56a-7bfff5e89985" targetNamespace="http://schemas.microsoft.com/office/2006/metadata/properties" ma:root="true" ma:fieldsID="4ec6bdc7445e9f6e0cc65c13bbf4720e" ns2:_="" ns3:_="">
    <xsd:import namespace="c7018b89-3a4a-4109-ac94-6b2b54e69a88"/>
    <xsd:import namespace="5011cdfc-8201-463a-a56a-7bfff5e8998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18b89-3a4a-4109-ac94-6b2b54e69a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11cdfc-8201-463a-a56a-7bfff5e8998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7A0522-3C46-4D0C-B1BD-AACE9B82CA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018b89-3a4a-4109-ac94-6b2b54e69a88"/>
    <ds:schemaRef ds:uri="5011cdfc-8201-463a-a56a-7bfff5e899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684502-FA98-468D-AC88-78F610CCDF8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A2670CBF-12BC-4FAC-988B-A3E970EC4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TOC</vt:lpstr>
      <vt:lpstr>Total Cost Summary</vt:lpstr>
      <vt:lpstr>Milestones</vt:lpstr>
      <vt:lpstr>Software_Hardware</vt:lpstr>
      <vt:lpstr>Rate Card</vt:lpstr>
      <vt:lpstr>Cost Assumptions</vt:lpstr>
      <vt:lpstr>Optional Services</vt:lpstr>
      <vt:lpstr>Cost Proposal Narrative</vt:lpstr>
      <vt:lpstr>Cost Savings Opportunities</vt:lpstr>
      <vt:lpstr>TOC!Print_Area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Attachment D - Cost Proposal Template</dc:title>
  <dc:subject/>
  <dc:creator>McNealD</dc:creator>
  <cp:keywords/>
  <dc:description/>
  <cp:lastModifiedBy>Hempel, Mark</cp:lastModifiedBy>
  <cp:revision/>
  <dcterms:created xsi:type="dcterms:W3CDTF">2016-07-25T15:02:31Z</dcterms:created>
  <dcterms:modified xsi:type="dcterms:W3CDTF">2020-08-24T12:25:47Z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0x010100ACFACC3A29C98B41B6BF0866F1DF6274</vt:lpwstr>
  </property>
  <property fmtid="{D5CDD505-2E9C-101B-9397-08002B2CF9AE}" pid="3" name="_dlc_DocIdItemGuid">
    <vt:lpwstr>5f5ba563-ad43-44d9-b8b0-f813e10afa4a</vt:lpwstr>
  </property>
  <property fmtid="{D5CDD505-2E9C-101B-9397-08002B2CF9AE}" pid="4" name="Order">
    <vt:r8>91200</vt:r8>
  </property>
</Properties>
</file>